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MUM\Electricidade\Normas complementares do SE\Normas 2024\Operadores Regulados\2_Consulta interessados\04_CI xx-2024_Encerramento\Anx Instrução ERSE xx-2024\Limpas\Agente Comercial\"/>
    </mc:Choice>
  </mc:AlternateContent>
  <xr:revisionPtr revIDLastSave="0" documentId="13_ncr:1_{C8EFE5C9-2AD7-4C38-8A5E-6C6CEE50B02D}" xr6:coauthVersionLast="47" xr6:coauthVersionMax="47" xr10:uidLastSave="{00000000-0000-0000-0000-000000000000}"/>
  <bookViews>
    <workbookView xWindow="-110" yWindow="-110" windowWidth="19420" windowHeight="10540" tabRatio="802" xr2:uid="{00000000-000D-0000-FFFF-FFFF00000000}"/>
  </bookViews>
  <sheets>
    <sheet name="Índice" sheetId="9" r:id="rId1"/>
    <sheet name="N1-01 - Balanço" sheetId="1" r:id="rId2"/>
    <sheet name="N1-02 - DR" sheetId="2" r:id="rId3"/>
    <sheet name="N1-03 - Dif e conta r e p" sheetId="3" r:id="rId4"/>
    <sheet name="N1-04 - CMVC" sheetId="4" r:id="rId5"/>
    <sheet name="N1-05 - FSE" sheetId="5" r:id="rId6"/>
    <sheet name="N1-06 - Pessoal" sheetId="6" r:id="rId7"/>
    <sheet name="N1-07- Vendas e Prest serv" sheetId="7" r:id="rId8"/>
    <sheet name="N1-08 - Desvios" sheetId="8" r:id="rId9"/>
    <sheet name="N1-09 - Custos financeiros" sheetId="10" r:id="rId10"/>
    <sheet name="N1-10 - Ativos" sheetId="11" r:id="rId11"/>
    <sheet name="N1-11 - Outros" sheetId="12" r:id="rId12"/>
  </sheets>
  <externalReferences>
    <externalReference r:id="rId13"/>
    <externalReference r:id="rId14"/>
    <externalReference r:id="rId15"/>
  </externalReferences>
  <definedNames>
    <definedName name="_Fill" localSheetId="10" hidden="1">#REF!</definedName>
    <definedName name="_Fill" localSheetId="11" hidden="1">#REF!</definedName>
    <definedName name="_Key1" localSheetId="11" hidden="1">#REF!</definedName>
    <definedName name="_Key10" localSheetId="11" hidden="1">#REF!</definedName>
    <definedName name="_Key12" localSheetId="11" hidden="1">#REF!</definedName>
    <definedName name="_Key2" localSheetId="11" hidden="1">#REF!</definedName>
    <definedName name="_Order1" hidden="1">255</definedName>
    <definedName name="_Order2" hidden="1">255</definedName>
    <definedName name="_Sort" localSheetId="10" hidden="1">#REF!</definedName>
    <definedName name="_Sort" localSheetId="11" hidden="1">#REF!</definedName>
    <definedName name="anscount" hidden="1">21</definedName>
    <definedName name="_xlnm.Print_Area" localSheetId="0">Índice!$B$1:$F$15</definedName>
    <definedName name="_xlnm.Print_Area" localSheetId="1">'N1-01 - Balanço'!$C$3:$H$51</definedName>
    <definedName name="_xlnm.Print_Area" localSheetId="2">'N1-02 - DR'!$C$3:$H$29</definedName>
    <definedName name="_xlnm.Print_Area" localSheetId="3">'N1-03 - Dif e conta r e p'!$B$3:$F$33</definedName>
    <definedName name="_xlnm.Print_Area" localSheetId="4">'N1-04 - CMVC'!$C$3:$I$38</definedName>
    <definedName name="_xlnm.Print_Area" localSheetId="5">'N1-05 - FSE'!$C$4:$G$21</definedName>
    <definedName name="_xlnm.Print_Area" localSheetId="6">'N1-06 - Pessoal'!$C$4:$G$16</definedName>
    <definedName name="_xlnm.Print_Area" localSheetId="7">'N1-07- Vendas e Prest serv'!$C$4:$J$36</definedName>
    <definedName name="_xlnm.Print_Area" localSheetId="8">'N1-08 - Desvios'!$C$4:$G$15</definedName>
    <definedName name="_xlnm.Print_Area" localSheetId="10">'N1-10 - Ativos'!$B$3:$G$33</definedName>
    <definedName name="_xlnm.Print_Area" localSheetId="11">'N1-11 - Outros'!$B$3:$G$19</definedName>
    <definedName name="AS2DocOpenMode" hidden="1">"AS2DocumentEdit"</definedName>
    <definedName name="EV__LASTREFTIME__" hidden="1">40567.7804166667</definedName>
    <definedName name="HTML_CodePage" hidden="1">1252</definedName>
    <definedName name="HTML_Control" localSheetId="10" hidden="1">{"'Parte I (BPA)'!$A$1:$A$3"}</definedName>
    <definedName name="HTML_Control" localSheetId="11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limcount" hidden="1">21</definedName>
    <definedName name="qggs">'[1]Quantidades Vendidas GGS'!$A$1</definedName>
    <definedName name="sada" localSheetId="11" hidden="1">'[2]Off-Shore'!#REF!</definedName>
    <definedName name="SAPBEXrevision" hidden="1">1</definedName>
    <definedName name="SAPBEXsysID" hidden="1">"PW1"</definedName>
    <definedName name="SAPBEXwbID" hidden="1">"3JGKH3H9E8QXY6XFBZVZDMFO6"</definedName>
    <definedName name="sencount" hidden="1">21</definedName>
    <definedName name="TextRefCopyRangeCount" hidden="1">11</definedName>
    <definedName name="XRefCopyRangeCount" hidden="1">1</definedName>
    <definedName name="Y" localSheetId="10" hidden="1">'[3]Off-Shore'!#REF!</definedName>
    <definedName name="Y" localSheetId="11" hidden="1">'[3]Off-Shore'!#REF!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2" l="1"/>
  <c r="D62" i="12"/>
  <c r="D55" i="12"/>
  <c r="D48" i="12"/>
  <c r="D41" i="12"/>
  <c r="D34" i="12"/>
  <c r="D71" i="12" s="1"/>
  <c r="B26" i="12"/>
  <c r="B2" i="12"/>
  <c r="D13" i="12" l="1"/>
  <c r="D18" i="12" s="1"/>
  <c r="D10" i="12"/>
  <c r="B3" i="11"/>
  <c r="D1" i="10" l="1"/>
  <c r="C4" i="8" l="1"/>
  <c r="C4" i="7"/>
  <c r="C4" i="6"/>
  <c r="C4" i="5"/>
  <c r="C3" i="4"/>
  <c r="B3" i="3"/>
  <c r="C3" i="2"/>
  <c r="C3" i="1"/>
  <c r="G11" i="5" l="1"/>
  <c r="G20" i="5" l="1"/>
  <c r="E20" i="5"/>
  <c r="E11" i="5" l="1"/>
  <c r="E17" i="5" s="1"/>
  <c r="E21" i="5" s="1"/>
  <c r="G17" i="5"/>
  <c r="G14" i="8"/>
  <c r="G21" i="5" l="1"/>
  <c r="E14" i="8" l="1"/>
  <c r="G11" i="8" l="1"/>
  <c r="G15" i="8" s="1"/>
  <c r="E11" i="8" l="1"/>
  <c r="E15" i="8" s="1"/>
  <c r="A1" i="2" l="1"/>
  <c r="A1" i="3" l="1"/>
  <c r="A1" i="4" l="1"/>
  <c r="A1" i="5" l="1"/>
  <c r="A1" i="6" l="1"/>
  <c r="A1" i="7" l="1"/>
  <c r="A1" i="8" l="1"/>
</calcChain>
</file>

<file path=xl/sharedStrings.xml><?xml version="1.0" encoding="utf-8"?>
<sst xmlns="http://schemas.openxmlformats.org/spreadsheetml/2006/main" count="298" uniqueCount="199">
  <si>
    <t>Notas</t>
  </si>
  <si>
    <t>Outras contas a receber</t>
  </si>
  <si>
    <t>Inventários</t>
  </si>
  <si>
    <t>Clientes</t>
  </si>
  <si>
    <t>Estado e outros entes públicos</t>
  </si>
  <si>
    <t>Diferimentos</t>
  </si>
  <si>
    <t>Caixa e depósitos bancários</t>
  </si>
  <si>
    <t>CAPITAL PRÓPRIO E PASSIVO</t>
  </si>
  <si>
    <t>CAPITAL PRÓPRIO:</t>
  </si>
  <si>
    <t>Reserva legal</t>
  </si>
  <si>
    <t>Resultados transitados</t>
  </si>
  <si>
    <t>Resultado líquido do período</t>
  </si>
  <si>
    <t>Total do capital próprio</t>
  </si>
  <si>
    <t>PASSIVO:</t>
  </si>
  <si>
    <t>PASSIVO NÃO CORRENTE:</t>
  </si>
  <si>
    <t>Passivos por impostos diferidos</t>
  </si>
  <si>
    <t>Total do passivo não corrente</t>
  </si>
  <si>
    <t>PASSIVO CORRENTE:</t>
  </si>
  <si>
    <t>Fornecedores</t>
  </si>
  <si>
    <t>Financiamentos obtidos</t>
  </si>
  <si>
    <t>Total do passivo corrente</t>
  </si>
  <si>
    <t>Total do passivo</t>
  </si>
  <si>
    <t>Total do capital próprio e do passivo</t>
  </si>
  <si>
    <t>RENDIMENTOS E GASTOS</t>
  </si>
  <si>
    <t>Vendas e serviços prestados</t>
  </si>
  <si>
    <t>Custos das mercadorias vendidas e das matérias consumidas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</si>
  <si>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</si>
  <si>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</si>
  <si>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</si>
  <si>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</si>
  <si>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</si>
  <si>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 xml:space="preserve">Gastos/reversões de depreciação 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</si>
  <si>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</si>
  <si>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</si>
  <si>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</si>
  <si>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</si>
  <si>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Imposto sobre o rendimento do período</t>
  </si>
  <si>
    <t>RUBRICAS</t>
  </si>
  <si>
    <t>Empresas do grupo</t>
  </si>
  <si>
    <t>Total de diferimentos</t>
  </si>
  <si>
    <t>Acréscimos de gastos</t>
  </si>
  <si>
    <t>Outras gastos</t>
  </si>
  <si>
    <t>Benefício potência térmica</t>
  </si>
  <si>
    <t>Outros</t>
  </si>
  <si>
    <t>Encargos fixos</t>
  </si>
  <si>
    <t>Turbogás</t>
  </si>
  <si>
    <t>Tejo Energia</t>
  </si>
  <si>
    <t>Encargos variáveis</t>
  </si>
  <si>
    <t>Encargos de CO2</t>
  </si>
  <si>
    <t>Outros encargos</t>
  </si>
  <si>
    <t>Gastos de aquisição de energia eléctrica</t>
  </si>
  <si>
    <t>Serviços de sistema</t>
  </si>
  <si>
    <t>Outros gastos de aquisição de energia eléctrica</t>
  </si>
  <si>
    <t>Trabalhos especializados</t>
  </si>
  <si>
    <t>Conservação e reparação</t>
  </si>
  <si>
    <t>Serviços do grupo</t>
  </si>
  <si>
    <t>REN SGPS</t>
  </si>
  <si>
    <t>REN Serviços</t>
  </si>
  <si>
    <t>REN Rede Eléctrica Nacional (condomínio e outros serviços)</t>
  </si>
  <si>
    <t>RENTELECOM</t>
  </si>
  <si>
    <t>Fornecimentos e serviços externos aceites para efeitos de regulação</t>
  </si>
  <si>
    <t>Fornecimentos e serviços externos não aceites para efeitos de regulação</t>
  </si>
  <si>
    <t>Total de fornecimentos e serviços externos</t>
  </si>
  <si>
    <t>Remunerações</t>
  </si>
  <si>
    <t>Encargos sobre remunerações</t>
  </si>
  <si>
    <t>Outros gastos com pessoal</t>
  </si>
  <si>
    <t>Gastos com pessoal aceites para efeitos de regulação</t>
  </si>
  <si>
    <t>Gastos com pessoal não aceites para efeitos de regulação</t>
  </si>
  <si>
    <t>Vendas em mercado</t>
  </si>
  <si>
    <t>Vendas de energia eléctrica</t>
  </si>
  <si>
    <t>Sobrecusto da CVEEAC</t>
  </si>
  <si>
    <t>Licenças de CO2</t>
  </si>
  <si>
    <t>Outras vendas</t>
  </si>
  <si>
    <t>Desvio tarifário t-2 (exclui juros)</t>
  </si>
  <si>
    <t>Desvio tarifário t-1 (exclui juros)</t>
  </si>
  <si>
    <t>Total dos desvios recuperados</t>
  </si>
  <si>
    <t>Desvios gerados no exercício</t>
  </si>
  <si>
    <t>Desvios tarifários e outros serviços</t>
  </si>
  <si>
    <t>Total de vendas e serviços prestados</t>
  </si>
  <si>
    <t>Resultados operacionais do CVEEAC</t>
  </si>
  <si>
    <t>Juros de desvios tarifários</t>
  </si>
  <si>
    <t>Resultados operacionais do CVEEAC permitidos</t>
  </si>
  <si>
    <t>Excesso/(Insuficiência) de proveitos</t>
  </si>
  <si>
    <t>Índice</t>
  </si>
  <si>
    <t>Prestações Suplementares</t>
  </si>
  <si>
    <t>Desvio tarifário</t>
  </si>
  <si>
    <t>Seguros</t>
  </si>
  <si>
    <t xml:space="preserve">              Desvio tarifário</t>
  </si>
  <si>
    <t>Total de gastos com pessoal</t>
  </si>
  <si>
    <t>Correcção a desvios de anos anteriores</t>
  </si>
  <si>
    <t>Uso das redes</t>
  </si>
  <si>
    <t>Taxa de recursos hídricos</t>
  </si>
  <si>
    <t>Taxas portuárias</t>
  </si>
  <si>
    <t>Taxa gestão de resíduos</t>
  </si>
  <si>
    <t>Desvio tarifário t-3 (exclui juros)</t>
  </si>
  <si>
    <t>Ganhos operacionais aceites</t>
  </si>
  <si>
    <t>Total dos gastos de aquisição de energia eléctrica</t>
  </si>
  <si>
    <t>Cauções prestadas</t>
  </si>
  <si>
    <t>t-2</t>
  </si>
  <si>
    <t>t-3</t>
  </si>
  <si>
    <t>Unidade: euros</t>
  </si>
  <si>
    <t>Quadro</t>
  </si>
  <si>
    <t>Descrição</t>
  </si>
  <si>
    <t xml:space="preserve">Ganhos operacionais aceites </t>
  </si>
  <si>
    <t xml:space="preserve">Gastos operacionais aceites </t>
  </si>
  <si>
    <t>Contas estatutárias</t>
  </si>
  <si>
    <t>Valores de Exploração</t>
  </si>
  <si>
    <t>Diferença</t>
  </si>
  <si>
    <t>Justificação</t>
  </si>
  <si>
    <t>Contas reguladas</t>
  </si>
  <si>
    <t>Diferenças</t>
  </si>
  <si>
    <t>Reembolso Anual</t>
  </si>
  <si>
    <t>Capital em dívida (início período)</t>
  </si>
  <si>
    <t>N.º de anos reembolso</t>
  </si>
  <si>
    <t>1. Desvios tarifários</t>
  </si>
  <si>
    <t xml:space="preserve">Imposto Selo </t>
  </si>
  <si>
    <t>Capital em dívida (final período)</t>
  </si>
  <si>
    <t>Pagamento juro anual</t>
  </si>
  <si>
    <t>Taxa de Juro média anual</t>
  </si>
  <si>
    <t>Taxa de juro associada (quando financiamento a taxa fixa)</t>
  </si>
  <si>
    <t>%</t>
  </si>
  <si>
    <t>Euros</t>
  </si>
  <si>
    <t>Total (1)</t>
  </si>
  <si>
    <t>Equipamento administrativo</t>
  </si>
  <si>
    <t>Ferramentas e utensílios</t>
  </si>
  <si>
    <t>Equipamento de transporte</t>
  </si>
  <si>
    <t>Edificios e Outras Construções</t>
  </si>
  <si>
    <t>OUTROS ATIVOS DA CONCESSÃO</t>
  </si>
  <si>
    <t>regularizações</t>
  </si>
  <si>
    <t>Aumentos</t>
  </si>
  <si>
    <t>Saldo final</t>
  </si>
  <si>
    <t>Saldo inicial</t>
  </si>
  <si>
    <t>OUTROS ATIVOS DE CONCESSÃO</t>
  </si>
  <si>
    <t>Enc. Financeiros</t>
  </si>
  <si>
    <t>C. Técnicos</t>
  </si>
  <si>
    <t>VALOR BRUTO</t>
  </si>
  <si>
    <t>01 - 01 - t-2</t>
  </si>
  <si>
    <t>31 - 12 - t-2</t>
  </si>
  <si>
    <t>Custos Variáveis</t>
  </si>
  <si>
    <t>Vendas  líquidas OMIE</t>
  </si>
  <si>
    <t>Vendas SS</t>
  </si>
  <si>
    <t>Compras SS</t>
  </si>
  <si>
    <t>Receita total:</t>
  </si>
  <si>
    <r>
      <t xml:space="preserve">Enc. Variáveis para Margem </t>
    </r>
    <r>
      <rPr>
        <sz val="9"/>
        <rFont val="Trebuchet MS"/>
        <family val="2"/>
      </rPr>
      <t>(1)</t>
    </r>
  </si>
  <si>
    <t>Enc. Variáveis</t>
  </si>
  <si>
    <t>Termo Fixo AGC</t>
  </si>
  <si>
    <t>Tarifas ATR GN</t>
  </si>
  <si>
    <r>
      <t>CO</t>
    </r>
    <r>
      <rPr>
        <vertAlign val="subscript"/>
        <sz val="10"/>
        <rFont val="Trebuchet MS"/>
        <family val="2"/>
      </rPr>
      <t>2</t>
    </r>
  </si>
  <si>
    <t>Total</t>
  </si>
  <si>
    <t>Custo Var. CTG 
t-2</t>
  </si>
  <si>
    <t>Receita CTG
t-2</t>
  </si>
  <si>
    <t>CTG (t-2)</t>
  </si>
  <si>
    <t>Mecanismo previsto no Decreto Lei n.º 33/2022</t>
  </si>
  <si>
    <t>11a</t>
  </si>
  <si>
    <t>11b</t>
  </si>
  <si>
    <t>Turbogás - Painel Financeiro - Tarifa Social</t>
  </si>
  <si>
    <t>T-2</t>
  </si>
  <si>
    <t>Turbogás - Painel Financeiro - ISP Taxa de carbono</t>
  </si>
  <si>
    <t>Turbogás - Painel Financeiro - CESE</t>
  </si>
  <si>
    <t>Tejo Energia - Painel Financeiro - CESE</t>
  </si>
  <si>
    <t>Tejo Energia - Painel Financeiro - Tarifa Social</t>
  </si>
  <si>
    <t>Tejo Energia - Painel Financeiro - ISP Taxa de carbono</t>
  </si>
  <si>
    <t>Notas:</t>
  </si>
  <si>
    <t>b) Acrescentar linhas e/ou quadros quando necessário.</t>
  </si>
  <si>
    <t>a) Os custos com litígios referem-se aos custos com constituição e representação nos painéis financeiros e/ou dos Tribunais Arbitrais.</t>
  </si>
  <si>
    <t>Total do ativo não corrente</t>
  </si>
  <si>
    <t>Total do ativo corrente</t>
  </si>
  <si>
    <t>Total do ativo</t>
  </si>
  <si>
    <t>Capital subscrito</t>
  </si>
  <si>
    <t>Outras dívidas a pagar</t>
  </si>
  <si>
    <t>ATIVO NÃO CORRENTE:</t>
  </si>
  <si>
    <t>Ativos fixos tangíveis</t>
  </si>
  <si>
    <t>ATIVO CORRENTE:</t>
  </si>
  <si>
    <t>Acionistas</t>
  </si>
  <si>
    <t>Ativos por impostos diferidos</t>
  </si>
  <si>
    <t>ATIVO</t>
  </si>
  <si>
    <t>Outros créditos a receber</t>
  </si>
  <si>
    <t>ATIVO:</t>
  </si>
  <si>
    <t>Total de outras dívidas a pagar</t>
  </si>
  <si>
    <t>Total de outros créditos a receber</t>
  </si>
  <si>
    <t>Total de diferimentos e outros créditos a receber</t>
  </si>
  <si>
    <t>Total de diferimentos e e outras dívidas a pagar</t>
  </si>
  <si>
    <t>Comissões OMIE</t>
  </si>
  <si>
    <t>Energia recebida</t>
  </si>
  <si>
    <t>DEPRECIAÇÕES ACUMULADAS</t>
  </si>
  <si>
    <t>Depreciações do exercício</t>
  </si>
  <si>
    <t>Norma 1 -  Informação real Agente Comercial</t>
  </si>
  <si>
    <t>Quadro N1-01-AgenteComercial - Balanço em t-3 e t-2</t>
  </si>
  <si>
    <t>Quadro N1-02-AgenteComercial - Demonstração de resultados</t>
  </si>
  <si>
    <t>Quadro N1-03-AgenteComercial - Diferimentos e contas a pagar e a receber</t>
  </si>
  <si>
    <t>Quadro N1-04-AgenteComercial - Custo das Mercadorias vendidas e das matérias consumidas</t>
  </si>
  <si>
    <t>Quadro N1-05-AgenteComercial - Fornecimentos e serviços externos</t>
  </si>
  <si>
    <t>Quadro N1-07-AgenteComercial - Vendas e prestações de serviços</t>
  </si>
  <si>
    <t>Quadro N1-08-AgenteComercial - Desvios em t-3 e t-2</t>
  </si>
  <si>
    <t>Quadro N1-09-AgenteComercial - Custos financeiros</t>
  </si>
  <si>
    <t>Quadro N1-10-AgenteComercial - Ativos</t>
  </si>
  <si>
    <t>Quadro N1-11a-AgenteComercial - Receitas e custos variáveis</t>
  </si>
  <si>
    <t>Quadro N1-11b-AgenteComercial - Custos com litígios</t>
  </si>
  <si>
    <t>Quadro N1-06-AgenteComercial - Gastos com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</si>
</sst>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_)"/>
    <numFmt numFmtId="166" formatCode="_(* #,##0_);_(* \(#,##0\);_(* &quot;-&quot;_)"/>
    <numFmt numFmtId="167" formatCode="#,##0_);\(#.##0\);\-_)"/>
    <numFmt numFmtId="168" formatCode="[$-816]d\ &quot;de&quot;\ mmmm\ &quot;de&quot;\ yyyy;@"/>
    <numFmt numFmtId="169" formatCode="[$-816]dd/mmm/yy;@"/>
    <numFmt numFmtId="170" formatCode="_(* #,##0.000000_);_(* \(#,##0.000000\);_(* &quot;-&quot;_)"/>
    <numFmt numFmtId="171" formatCode="#,##0.0"/>
    <numFmt numFmtId="172" formatCode="0.0%"/>
    <numFmt numFmtId="173" formatCode="_ * #,##0.00_ ;_ * \-#,##0.00_ ;_ * &quot;-&quot;??_ ;_ @_ "/>
    <numFmt numFmtId="174" formatCode="_(* #,##0.00_);_(* \(#,##0.00\);_(* &quot;-&quot;??_);_(@_)"/>
    <numFmt numFmtId="175" formatCode="_ * #,##0_ ;_ * \-#,##0_ ;_ * &quot;-&quot;??_ ;_ @_ "/>
    <numFmt numFmtId="176" formatCode="_-* #,##0\ _D_M_-;\-* #,##0\ _D_M_-;_-* &quot;-&quot;\ _D_M_-;_-@_-"/>
    <numFmt numFmtId="177" formatCode="_-* #,##0.00\ _D_M_-;\-* #,##0.00\ _D_M_-;_-* &quot;-&quot;??\ _D_M_-;_-@_-"/>
    <numFmt numFmtId="178" formatCode="#,#00"/>
    <numFmt numFmtId="179" formatCode="_-* #,##0\ _E_s_c_._-;\-* #,##0\ _E_s_c_._-;_-* &quot;-&quot;\ _E_s_c_._-;_-@_-"/>
    <numFmt numFmtId="180" formatCode="_-* #,##0.00\ _E_s_c_._-;\-* #,##0.00\ _E_s_c_._-;_-* &quot;-&quot;??\ _E_s_c_._-;_-@_-"/>
    <numFmt numFmtId="181" formatCode="&quot;$&quot;#,##0.00;[Red]&quot;-&quot;&quot;$&quot;#,##0.00"/>
    <numFmt numFmtId="182" formatCode="_-* #,##0\ &quot;Esc.&quot;_-;\-* #,##0\ &quot;Esc.&quot;_-;_-* &quot;-&quot;\ &quot;Esc.&quot;_-;_-@_-"/>
    <numFmt numFmtId="183" formatCode="_-* #,##0.00\ &quot;Esc.&quot;_-;\-* #,##0.00\ &quot;Esc.&quot;_-;_-* &quot;-&quot;??\ &quot;Esc.&quot;_-;_-@_-"/>
    <numFmt numFmtId="184" formatCode="#,##0;[Red]#,##0"/>
    <numFmt numFmtId="185" formatCode="0%_);\(0%\)"/>
    <numFmt numFmtId="186" formatCode="###,000"/>
    <numFmt numFmtId="187" formatCode="#,##0__"/>
    <numFmt numFmtId="188" formatCode="_(* #,##0\ &quot;$&quot;_);_(* \(#,##0\ &quot;$&quot;\);_(* &quot;-&quot;??\ &quot;$&quot;_);_(@_)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_(* #,##0.00000_);_(* \(#,##0.00000\);_(* &quot;-&quot;_)"/>
  </numFmts>
  <fonts count="112">
    <font>
      <sz val="11"/>
      <color theme="1"/>
      <name val="Calibri"/>
      <family val="2"/>
      <scheme val="minor"/>
    </font>
    <font>
      <sz val="10"/>
      <name val="Bookman"/>
      <family val="1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3"/>
      <name val="Helv"/>
    </font>
    <font>
      <b/>
      <i/>
      <sz val="9.5"/>
      <name val="Helv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4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3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1"/>
      <color indexed="63"/>
      <name val="Calibri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indexed="10"/>
      <name val="Calibri"/>
      <family val="2"/>
      <scheme val="minor"/>
    </font>
    <font>
      <sz val="10"/>
      <color indexed="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9"/>
      <name val="Trebuchet MS"/>
      <family val="2"/>
    </font>
    <font>
      <vertAlign val="subscript"/>
      <sz val="10"/>
      <name val="Trebuchet MS"/>
      <family val="2"/>
    </font>
    <font>
      <sz val="12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12"/>
      </patternFill>
    </fill>
    <fill>
      <patternFill patternType="solid">
        <fgColor indexed="44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43">
    <xf numFmtId="0" fontId="0" fillId="0" borderId="0"/>
    <xf numFmtId="0" fontId="1" fillId="0" borderId="0"/>
    <xf numFmtId="0" fontId="2" fillId="0" borderId="0"/>
    <xf numFmtId="169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8" applyNumberFormat="0" applyAlignment="0" applyProtection="0"/>
    <xf numFmtId="0" fontId="13" fillId="6" borderId="9" applyNumberFormat="0" applyAlignment="0" applyProtection="0"/>
    <xf numFmtId="0" fontId="14" fillId="6" borderId="8" applyNumberFormat="0" applyAlignment="0" applyProtection="0"/>
    <xf numFmtId="0" fontId="15" fillId="0" borderId="10" applyNumberFormat="0" applyFill="0" applyAlignment="0" applyProtection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4" fontId="24" fillId="34" borderId="14" applyNumberFormat="0" applyProtection="0">
      <alignment vertical="center"/>
    </xf>
    <xf numFmtId="4" fontId="25" fillId="34" borderId="14" applyNumberFormat="0" applyProtection="0">
      <alignment vertical="center"/>
    </xf>
    <xf numFmtId="4" fontId="24" fillId="34" borderId="14" applyNumberFormat="0" applyProtection="0">
      <alignment horizontal="left" vertical="center" indent="1"/>
    </xf>
    <xf numFmtId="4" fontId="24" fillId="34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24" fillId="39" borderId="14" applyNumberFormat="0" applyProtection="0">
      <alignment horizontal="right" vertical="center"/>
    </xf>
    <xf numFmtId="4" fontId="24" fillId="40" borderId="14" applyNumberFormat="0" applyProtection="0">
      <alignment horizontal="right" vertical="center"/>
    </xf>
    <xf numFmtId="4" fontId="24" fillId="35" borderId="14" applyNumberFormat="0" applyProtection="0">
      <alignment horizontal="right" vertical="center"/>
    </xf>
    <xf numFmtId="4" fontId="24" fillId="41" borderId="14" applyNumberFormat="0" applyProtection="0">
      <alignment horizontal="right" vertical="center"/>
    </xf>
    <xf numFmtId="4" fontId="24" fillId="37" borderId="14" applyNumberFormat="0" applyProtection="0">
      <alignment horizontal="right" vertical="center"/>
    </xf>
    <xf numFmtId="4" fontId="24" fillId="42" borderId="14" applyNumberFormat="0" applyProtection="0">
      <alignment horizontal="right" vertical="center"/>
    </xf>
    <xf numFmtId="4" fontId="24" fillId="43" borderId="14" applyNumberFormat="0" applyProtection="0">
      <alignment horizontal="right" vertical="center"/>
    </xf>
    <xf numFmtId="4" fontId="24" fillId="36" borderId="14" applyNumberFormat="0" applyProtection="0">
      <alignment horizontal="right" vertical="center"/>
    </xf>
    <xf numFmtId="4" fontId="24" fillId="44" borderId="14" applyNumberFormat="0" applyProtection="0">
      <alignment horizontal="right" vertical="center"/>
    </xf>
    <xf numFmtId="4" fontId="26" fillId="45" borderId="14" applyNumberFormat="0" applyProtection="0">
      <alignment horizontal="left" vertical="center" indent="1"/>
    </xf>
    <xf numFmtId="4" fontId="24" fillId="46" borderId="15" applyNumberFormat="0" applyProtection="0">
      <alignment horizontal="left" vertical="center" indent="1"/>
    </xf>
    <xf numFmtId="4" fontId="27" fillId="47" borderId="0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24" fillId="46" borderId="14" applyNumberFormat="0" applyProtection="0">
      <alignment horizontal="left" vertical="center" indent="1"/>
    </xf>
    <xf numFmtId="4" fontId="24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9" borderId="14" applyNumberFormat="0" applyProtection="0">
      <alignment horizontal="left" vertical="center" indent="1"/>
    </xf>
    <xf numFmtId="0" fontId="3" fillId="49" borderId="14" applyNumberFormat="0" applyProtection="0">
      <alignment horizontal="left" vertical="center" indent="1"/>
    </xf>
    <xf numFmtId="0" fontId="3" fillId="33" borderId="14" applyNumberFormat="0" applyProtection="0">
      <alignment horizontal="left" vertical="center" indent="1"/>
    </xf>
    <xf numFmtId="0" fontId="3" fillId="33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24" fillId="50" borderId="14" applyNumberFormat="0" applyProtection="0">
      <alignment vertical="center"/>
    </xf>
    <xf numFmtId="4" fontId="25" fillId="50" borderId="14" applyNumberFormat="0" applyProtection="0">
      <alignment vertical="center"/>
    </xf>
    <xf numFmtId="4" fontId="24" fillId="50" borderId="14" applyNumberFormat="0" applyProtection="0">
      <alignment horizontal="left" vertical="center" indent="1"/>
    </xf>
    <xf numFmtId="4" fontId="24" fillId="50" borderId="14" applyNumberFormat="0" applyProtection="0">
      <alignment horizontal="left" vertical="center" indent="1"/>
    </xf>
    <xf numFmtId="4" fontId="24" fillId="46" borderId="14" applyNumberFormat="0" applyProtection="0">
      <alignment horizontal="right" vertical="center"/>
    </xf>
    <xf numFmtId="4" fontId="25" fillId="46" borderId="14" applyNumberFormat="0" applyProtection="0">
      <alignment horizontal="right" vertical="center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28" fillId="0" borderId="0"/>
    <xf numFmtId="4" fontId="22" fillId="46" borderId="14" applyNumberFormat="0" applyProtection="0">
      <alignment horizontal="right" vertical="center"/>
    </xf>
    <xf numFmtId="1" fontId="29" fillId="0" borderId="0">
      <protection locked="0"/>
    </xf>
    <xf numFmtId="1" fontId="30" fillId="0" borderId="0" applyFill="0" applyBorder="0" applyAlignment="0" applyProtection="0"/>
    <xf numFmtId="0" fontId="4" fillId="0" borderId="0"/>
    <xf numFmtId="0" fontId="4" fillId="8" borderId="12" applyNumberFormat="0" applyFont="0" applyAlignment="0" applyProtection="0"/>
    <xf numFmtId="0" fontId="4" fillId="0" borderId="0"/>
    <xf numFmtId="0" fontId="4" fillId="8" borderId="12" applyNumberFormat="0" applyFont="0" applyAlignment="0" applyProtection="0"/>
    <xf numFmtId="0" fontId="4" fillId="0" borderId="0"/>
    <xf numFmtId="0" fontId="4" fillId="0" borderId="0"/>
    <xf numFmtId="0" fontId="4" fillId="8" borderId="12" applyNumberFormat="0" applyFont="0" applyAlignment="0" applyProtection="0"/>
    <xf numFmtId="0" fontId="4" fillId="0" borderId="0"/>
    <xf numFmtId="0" fontId="4" fillId="8" borderId="12" applyNumberFormat="0" applyFont="0" applyAlignment="0" applyProtection="0"/>
    <xf numFmtId="0" fontId="4" fillId="8" borderId="12" applyNumberFormat="0" applyFont="0" applyAlignment="0" applyProtection="0"/>
    <xf numFmtId="0" fontId="4" fillId="8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8" applyNumberFormat="0" applyAlignment="0" applyProtection="0"/>
    <xf numFmtId="0" fontId="38" fillId="6" borderId="9" applyNumberFormat="0" applyAlignment="0" applyProtection="0"/>
    <xf numFmtId="0" fontId="39" fillId="6" borderId="8" applyNumberFormat="0" applyAlignment="0" applyProtection="0"/>
    <xf numFmtId="0" fontId="40" fillId="0" borderId="10" applyNumberFormat="0" applyFill="0" applyAlignment="0" applyProtection="0"/>
    <xf numFmtId="0" fontId="41" fillId="7" borderId="11" applyNumberFormat="0" applyAlignment="0" applyProtection="0"/>
    <xf numFmtId="0" fontId="42" fillId="0" borderId="0" applyNumberFormat="0" applyFill="0" applyBorder="0" applyAlignment="0" applyProtection="0"/>
    <xf numFmtId="0" fontId="21" fillId="8" borderId="12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3" applyNumberFormat="0" applyFill="0" applyAlignment="0" applyProtection="0"/>
    <xf numFmtId="0" fontId="45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45" fillId="32" borderId="0" applyNumberFormat="0" applyBorder="0" applyAlignment="0" applyProtection="0"/>
    <xf numFmtId="0" fontId="21" fillId="0" borderId="0"/>
    <xf numFmtId="0" fontId="21" fillId="8" borderId="12" applyNumberFormat="0" applyFont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9" fontId="3" fillId="0" borderId="0"/>
    <xf numFmtId="0" fontId="49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4" fillId="54" borderId="0" applyNumberFormat="0" applyBorder="0" applyAlignment="0" applyProtection="0"/>
    <xf numFmtId="0" fontId="64" fillId="54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4" borderId="0" applyNumberFormat="0" applyBorder="0" applyAlignment="0" applyProtection="0"/>
    <xf numFmtId="0" fontId="4" fillId="54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8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64" fillId="60" borderId="0" applyNumberFormat="0" applyBorder="0" applyAlignment="0" applyProtection="0"/>
    <xf numFmtId="0" fontId="64" fillId="60" borderId="0" applyNumberFormat="0" applyBorder="0" applyAlignment="0" applyProtection="0"/>
    <xf numFmtId="0" fontId="64" fillId="60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8" borderId="0" applyNumberFormat="0" applyBorder="0" applyAlignment="0" applyProtection="0"/>
    <xf numFmtId="0" fontId="64" fillId="58" borderId="0" applyNumberFormat="0" applyBorder="0" applyAlignment="0" applyProtection="0"/>
    <xf numFmtId="0" fontId="64" fillId="58" borderId="0" applyNumberFormat="0" applyBorder="0" applyAlignment="0" applyProtection="0"/>
    <xf numFmtId="0" fontId="64" fillId="61" borderId="0" applyNumberFormat="0" applyBorder="0" applyAlignment="0" applyProtection="0"/>
    <xf numFmtId="0" fontId="64" fillId="61" borderId="0" applyNumberFormat="0" applyBorder="0" applyAlignment="0" applyProtection="0"/>
    <xf numFmtId="0" fontId="64" fillId="61" borderId="0" applyNumberFormat="0" applyBorder="0" applyAlignment="0" applyProtection="0"/>
    <xf numFmtId="0" fontId="64" fillId="58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64" fillId="60" borderId="0" applyNumberFormat="0" applyBorder="0" applyAlignment="0" applyProtection="0"/>
    <xf numFmtId="0" fontId="64" fillId="60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8" borderId="0" applyNumberFormat="0" applyBorder="0" applyAlignment="0" applyProtection="0"/>
    <xf numFmtId="0" fontId="64" fillId="58" borderId="0" applyNumberFormat="0" applyBorder="0" applyAlignment="0" applyProtection="0"/>
    <xf numFmtId="0" fontId="64" fillId="61" borderId="0" applyNumberFormat="0" applyBorder="0" applyAlignment="0" applyProtection="0"/>
    <xf numFmtId="0" fontId="64" fillId="61" borderId="0" applyNumberFormat="0" applyBorder="0" applyAlignment="0" applyProtection="0"/>
    <xf numFmtId="0" fontId="65" fillId="62" borderId="0" applyNumberFormat="0" applyBorder="0" applyAlignment="0" applyProtection="0"/>
    <xf numFmtId="0" fontId="65" fillId="59" borderId="0" applyNumberFormat="0" applyBorder="0" applyAlignment="0" applyProtection="0"/>
    <xf numFmtId="0" fontId="65" fillId="63" borderId="0" applyNumberFormat="0" applyBorder="0" applyAlignment="0" applyProtection="0"/>
    <xf numFmtId="0" fontId="65" fillId="64" borderId="0" applyNumberFormat="0" applyBorder="0" applyAlignment="0" applyProtection="0"/>
    <xf numFmtId="0" fontId="65" fillId="62" borderId="0" applyNumberFormat="0" applyBorder="0" applyAlignment="0" applyProtection="0"/>
    <xf numFmtId="0" fontId="65" fillId="59" borderId="0" applyNumberFormat="0" applyBorder="0" applyAlignment="0" applyProtection="0"/>
    <xf numFmtId="0" fontId="65" fillId="65" borderId="0" applyNumberFormat="0" applyBorder="0" applyAlignment="0" applyProtection="0"/>
    <xf numFmtId="0" fontId="65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6" borderId="0" applyNumberFormat="0" applyBorder="0" applyAlignment="0" applyProtection="0"/>
    <xf numFmtId="0" fontId="65" fillId="62" borderId="0" applyNumberFormat="0" applyBorder="0" applyAlignment="0" applyProtection="0"/>
    <xf numFmtId="0" fontId="65" fillId="67" borderId="0" applyNumberFormat="0" applyBorder="0" applyAlignment="0" applyProtection="0"/>
    <xf numFmtId="0" fontId="65" fillId="62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65" fillId="62" borderId="0" applyNumberFormat="0" applyBorder="0" applyAlignment="0" applyProtection="0"/>
    <xf numFmtId="0" fontId="65" fillId="71" borderId="0" applyNumberFormat="0" applyBorder="0" applyAlignment="0" applyProtection="0"/>
    <xf numFmtId="0" fontId="66" fillId="53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9" fillId="0" borderId="0">
      <alignment horizontal="center" wrapText="1"/>
    </xf>
    <xf numFmtId="0" fontId="69" fillId="0" borderId="0">
      <alignment horizontal="left"/>
    </xf>
    <xf numFmtId="0" fontId="69" fillId="0" borderId="0">
      <alignment horizontal="right"/>
    </xf>
    <xf numFmtId="0" fontId="70" fillId="0" borderId="32" applyNumberFormat="0" applyFill="0" applyAlignment="0" applyProtection="0"/>
    <xf numFmtId="0" fontId="71" fillId="0" borderId="33" applyNumberFormat="0" applyFill="0" applyAlignment="0" applyProtection="0"/>
    <xf numFmtId="0" fontId="72" fillId="0" borderId="34" applyNumberFormat="0" applyFill="0" applyAlignment="0" applyProtection="0"/>
    <xf numFmtId="0" fontId="72" fillId="0" borderId="0" applyNumberFormat="0" applyFill="0" applyBorder="0" applyAlignment="0" applyProtection="0"/>
    <xf numFmtId="0" fontId="73" fillId="72" borderId="35" applyNumberFormat="0" applyAlignment="0" applyProtection="0"/>
    <xf numFmtId="0" fontId="73" fillId="64" borderId="35" applyNumberFormat="0" applyAlignment="0" applyProtection="0"/>
    <xf numFmtId="0" fontId="74" fillId="0" borderId="36" applyNumberFormat="0" applyFill="0" applyAlignment="0" applyProtection="0"/>
    <xf numFmtId="0" fontId="3" fillId="0" borderId="0">
      <alignment horizontal="center" wrapText="1"/>
    </xf>
    <xf numFmtId="0" fontId="75" fillId="73" borderId="37" applyNumberFormat="0" applyAlignment="0" applyProtection="0"/>
    <xf numFmtId="0" fontId="76" fillId="0" borderId="38"/>
    <xf numFmtId="0" fontId="77" fillId="0" borderId="0"/>
    <xf numFmtId="0" fontId="77" fillId="0" borderId="0"/>
    <xf numFmtId="173" fontId="6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78" fillId="0" borderId="0" applyFont="0" applyFill="0" applyBorder="0" applyAlignment="0" applyProtection="0"/>
    <xf numFmtId="174" fontId="78" fillId="0" borderId="0" applyFont="0" applyFill="0" applyBorder="0" applyAlignment="0" applyProtection="0"/>
    <xf numFmtId="174" fontId="78" fillId="0" borderId="0" applyFont="0" applyFill="0" applyBorder="0" applyAlignment="0" applyProtection="0"/>
    <xf numFmtId="174" fontId="78" fillId="0" borderId="0" applyFont="0" applyFill="0" applyBorder="0" applyAlignment="0" applyProtection="0"/>
    <xf numFmtId="174" fontId="7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78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5" fillId="74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66" borderId="0" applyNumberFormat="0" applyBorder="0" applyAlignment="0" applyProtection="0"/>
    <xf numFmtId="0" fontId="65" fillId="62" borderId="0" applyNumberFormat="0" applyBorder="0" applyAlignment="0" applyProtection="0"/>
    <xf numFmtId="0" fontId="65" fillId="71" borderId="0" applyNumberFormat="0" applyBorder="0" applyAlignment="0" applyProtection="0"/>
    <xf numFmtId="0" fontId="79" fillId="54" borderId="0" applyNumberFormat="0" applyBorder="0" applyAlignment="0" applyProtection="0"/>
    <xf numFmtId="0" fontId="76" fillId="0" borderId="38"/>
    <xf numFmtId="0" fontId="77" fillId="0" borderId="0"/>
    <xf numFmtId="0" fontId="77" fillId="0" borderId="0"/>
    <xf numFmtId="0" fontId="80" fillId="0" borderId="0">
      <protection locked="0"/>
    </xf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81" fillId="57" borderId="35" applyNumberFormat="0" applyAlignment="0" applyProtection="0"/>
    <xf numFmtId="0" fontId="82" fillId="0" borderId="0" applyNumberFormat="0" applyFill="0" applyBorder="0" applyAlignment="0" applyProtection="0"/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178" fontId="80" fillId="0" borderId="0">
      <protection locked="0"/>
    </xf>
    <xf numFmtId="0" fontId="79" fillId="5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39" applyNumberFormat="0" applyAlignment="0" applyProtection="0">
      <alignment horizontal="left" vertical="center"/>
    </xf>
    <xf numFmtId="0" fontId="83" fillId="0" borderId="16">
      <alignment horizontal="left" vertical="center"/>
    </xf>
    <xf numFmtId="14" fontId="69" fillId="75" borderId="40">
      <alignment horizontal="center" vertical="center" wrapText="1"/>
    </xf>
    <xf numFmtId="0" fontId="84" fillId="0" borderId="41" applyNumberFormat="0" applyFill="0" applyAlignment="0" applyProtection="0"/>
    <xf numFmtId="0" fontId="85" fillId="0" borderId="33" applyNumberFormat="0" applyFill="0" applyAlignment="0" applyProtection="0"/>
    <xf numFmtId="0" fontId="86" fillId="0" borderId="42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66" fillId="53" borderId="0" applyNumberFormat="0" applyBorder="0" applyAlignment="0" applyProtection="0"/>
    <xf numFmtId="0" fontId="10" fillId="3" borderId="0" applyNumberFormat="0" applyBorder="0" applyAlignment="0" applyProtection="0"/>
    <xf numFmtId="0" fontId="81" fillId="59" borderId="35" applyNumberFormat="0" applyAlignment="0" applyProtection="0"/>
    <xf numFmtId="0" fontId="3" fillId="0" borderId="0">
      <alignment horizontal="left"/>
    </xf>
    <xf numFmtId="0" fontId="74" fillId="0" borderId="36" applyNumberFormat="0" applyFill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76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90" fillId="63" borderId="0" applyNumberFormat="0" applyBorder="0" applyAlignment="0" applyProtection="0"/>
    <xf numFmtId="0" fontId="11" fillId="4" borderId="0" applyNumberFormat="0" applyBorder="0" applyAlignment="0" applyProtection="0"/>
    <xf numFmtId="0" fontId="90" fillId="76" borderId="0" applyNumberFormat="0" applyBorder="0" applyAlignment="0" applyProtection="0"/>
    <xf numFmtId="37" fontId="91" fillId="0" borderId="0"/>
    <xf numFmtId="184" fontId="92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78" fillId="0" borderId="0"/>
    <xf numFmtId="0" fontId="7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4" fillId="0" borderId="0"/>
    <xf numFmtId="0" fontId="64" fillId="0" borderId="0"/>
    <xf numFmtId="0" fontId="2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64" fillId="63" borderId="29" applyNumberFormat="0" applyFont="0" applyAlignment="0" applyProtection="0"/>
    <xf numFmtId="0" fontId="64" fillId="63" borderId="29" applyNumberFormat="0" applyFont="0" applyAlignment="0" applyProtection="0"/>
    <xf numFmtId="0" fontId="64" fillId="63" borderId="29" applyNumberFormat="0" applyFont="0" applyAlignment="0" applyProtection="0"/>
    <xf numFmtId="0" fontId="64" fillId="63" borderId="29" applyNumberFormat="0" applyFont="0" applyAlignment="0" applyProtection="0"/>
    <xf numFmtId="0" fontId="64" fillId="63" borderId="29" applyNumberFormat="0" applyFont="0" applyAlignment="0" applyProtection="0"/>
    <xf numFmtId="0" fontId="64" fillId="63" borderId="29" applyNumberFormat="0" applyFont="0" applyAlignment="0" applyProtection="0"/>
    <xf numFmtId="0" fontId="94" fillId="72" borderId="14" applyNumberFormat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4" fillId="64" borderId="14" applyNumberFormat="0" applyAlignment="0" applyProtection="0"/>
    <xf numFmtId="4" fontId="24" fillId="34" borderId="14" applyNumberFormat="0" applyProtection="0">
      <alignment vertical="center"/>
    </xf>
    <xf numFmtId="4" fontId="24" fillId="34" borderId="14" applyNumberFormat="0" applyProtection="0">
      <alignment vertical="center"/>
    </xf>
    <xf numFmtId="4" fontId="24" fillId="34" borderId="14" applyNumberFormat="0" applyProtection="0">
      <alignment vertical="center"/>
    </xf>
    <xf numFmtId="4" fontId="24" fillId="34" borderId="14" applyNumberFormat="0" applyProtection="0">
      <alignment horizontal="left" vertical="center" indent="1"/>
    </xf>
    <xf numFmtId="4" fontId="24" fillId="34" borderId="14" applyNumberFormat="0" applyProtection="0">
      <alignment horizontal="left" vertical="center" indent="1"/>
    </xf>
    <xf numFmtId="4" fontId="24" fillId="34" borderId="14" applyNumberFormat="0" applyProtection="0">
      <alignment horizontal="left" vertical="center" indent="1"/>
    </xf>
    <xf numFmtId="4" fontId="24" fillId="34" borderId="14" applyNumberFormat="0" applyProtection="0">
      <alignment horizontal="left" vertical="center" indent="1"/>
    </xf>
    <xf numFmtId="4" fontId="24" fillId="34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24" fillId="39" borderId="14" applyNumberFormat="0" applyProtection="0">
      <alignment horizontal="right" vertical="center"/>
    </xf>
    <xf numFmtId="4" fontId="24" fillId="39" borderId="14" applyNumberFormat="0" applyProtection="0">
      <alignment horizontal="right" vertical="center"/>
    </xf>
    <xf numFmtId="4" fontId="24" fillId="40" borderId="14" applyNumberFormat="0" applyProtection="0">
      <alignment horizontal="right" vertical="center"/>
    </xf>
    <xf numFmtId="4" fontId="24" fillId="40" borderId="14" applyNumberFormat="0" applyProtection="0">
      <alignment horizontal="right" vertical="center"/>
    </xf>
    <xf numFmtId="4" fontId="24" fillId="35" borderId="14" applyNumberFormat="0" applyProtection="0">
      <alignment horizontal="right" vertical="center"/>
    </xf>
    <xf numFmtId="4" fontId="24" fillId="35" borderId="14" applyNumberFormat="0" applyProtection="0">
      <alignment horizontal="right" vertical="center"/>
    </xf>
    <xf numFmtId="4" fontId="24" fillId="41" borderId="14" applyNumberFormat="0" applyProtection="0">
      <alignment horizontal="right" vertical="center"/>
    </xf>
    <xf numFmtId="4" fontId="24" fillId="41" borderId="14" applyNumberFormat="0" applyProtection="0">
      <alignment horizontal="right" vertical="center"/>
    </xf>
    <xf numFmtId="4" fontId="24" fillId="37" borderId="14" applyNumberFormat="0" applyProtection="0">
      <alignment horizontal="right" vertical="center"/>
    </xf>
    <xf numFmtId="4" fontId="24" fillId="37" borderId="14" applyNumberFormat="0" applyProtection="0">
      <alignment horizontal="right" vertical="center"/>
    </xf>
    <xf numFmtId="4" fontId="24" fillId="42" borderId="14" applyNumberFormat="0" applyProtection="0">
      <alignment horizontal="right" vertical="center"/>
    </xf>
    <xf numFmtId="4" fontId="24" fillId="42" borderId="14" applyNumberFormat="0" applyProtection="0">
      <alignment horizontal="right" vertical="center"/>
    </xf>
    <xf numFmtId="4" fontId="24" fillId="43" borderId="14" applyNumberFormat="0" applyProtection="0">
      <alignment horizontal="right" vertical="center"/>
    </xf>
    <xf numFmtId="4" fontId="24" fillId="43" borderId="14" applyNumberFormat="0" applyProtection="0">
      <alignment horizontal="right" vertical="center"/>
    </xf>
    <xf numFmtId="4" fontId="24" fillId="36" borderId="14" applyNumberFormat="0" applyProtection="0">
      <alignment horizontal="right" vertical="center"/>
    </xf>
    <xf numFmtId="4" fontId="24" fillId="36" borderId="14" applyNumberFormat="0" applyProtection="0">
      <alignment horizontal="right" vertical="center"/>
    </xf>
    <xf numFmtId="4" fontId="24" fillId="44" borderId="14" applyNumberFormat="0" applyProtection="0">
      <alignment horizontal="right" vertical="center"/>
    </xf>
    <xf numFmtId="4" fontId="24" fillId="44" borderId="14" applyNumberFormat="0" applyProtection="0">
      <alignment horizontal="right" vertical="center"/>
    </xf>
    <xf numFmtId="4" fontId="24" fillId="46" borderId="15" applyNumberFormat="0" applyProtection="0">
      <alignment horizontal="left" vertical="center" indent="1"/>
    </xf>
    <xf numFmtId="4" fontId="24" fillId="46" borderId="15" applyNumberFormat="0" applyProtection="0">
      <alignment horizontal="left" vertical="center" indent="1"/>
    </xf>
    <xf numFmtId="4" fontId="24" fillId="46" borderId="14" applyNumberFormat="0" applyProtection="0">
      <alignment horizontal="left" vertical="center" indent="1"/>
    </xf>
    <xf numFmtId="4" fontId="24" fillId="46" borderId="14" applyNumberFormat="0" applyProtection="0">
      <alignment horizontal="left" vertical="center" indent="1"/>
    </xf>
    <xf numFmtId="4" fontId="24" fillId="46" borderId="14" applyNumberFormat="0" applyProtection="0">
      <alignment horizontal="left" vertical="center" indent="1"/>
    </xf>
    <xf numFmtId="4" fontId="24" fillId="46" borderId="14" applyNumberFormat="0" applyProtection="0">
      <alignment horizontal="left" vertical="center" indent="1"/>
    </xf>
    <xf numFmtId="4" fontId="24" fillId="48" borderId="14" applyNumberFormat="0" applyProtection="0">
      <alignment horizontal="left" vertical="center" indent="1"/>
    </xf>
    <xf numFmtId="4" fontId="24" fillId="48" borderId="14" applyNumberFormat="0" applyProtection="0">
      <alignment horizontal="left" vertical="center" indent="1"/>
    </xf>
    <xf numFmtId="4" fontId="24" fillId="48" borderId="14" applyNumberFormat="0" applyProtection="0">
      <alignment horizontal="left" vertical="center" indent="1"/>
    </xf>
    <xf numFmtId="4" fontId="24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9" borderId="14" applyNumberFormat="0" applyProtection="0">
      <alignment horizontal="left" vertical="center" indent="1"/>
    </xf>
    <xf numFmtId="4" fontId="24" fillId="50" borderId="14" applyNumberFormat="0" applyProtection="0">
      <alignment vertical="center"/>
    </xf>
    <xf numFmtId="4" fontId="24" fillId="50" borderId="14" applyNumberFormat="0" applyProtection="0">
      <alignment vertical="center"/>
    </xf>
    <xf numFmtId="4" fontId="24" fillId="50" borderId="14" applyNumberFormat="0" applyProtection="0">
      <alignment horizontal="left" vertical="center" indent="1"/>
    </xf>
    <xf numFmtId="4" fontId="24" fillId="50" borderId="14" applyNumberFormat="0" applyProtection="0">
      <alignment horizontal="left" vertical="center" indent="1"/>
    </xf>
    <xf numFmtId="4" fontId="24" fillId="50" borderId="14" applyNumberFormat="0" applyProtection="0">
      <alignment horizontal="left" vertical="center" indent="1"/>
    </xf>
    <xf numFmtId="4" fontId="24" fillId="50" borderId="14" applyNumberFormat="0" applyProtection="0">
      <alignment horizontal="left" vertical="center" indent="1"/>
    </xf>
    <xf numFmtId="4" fontId="24" fillId="46" borderId="14" applyNumberFormat="0" applyProtection="0">
      <alignment horizontal="right" vertical="center"/>
    </xf>
    <xf numFmtId="4" fontId="24" fillId="46" borderId="14" applyNumberFormat="0" applyProtection="0">
      <alignment horizontal="right" vertical="center"/>
    </xf>
    <xf numFmtId="4" fontId="24" fillId="46" borderId="14" applyNumberFormat="0" applyProtection="0">
      <alignment horizontal="right" vertical="center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28" fillId="0" borderId="0"/>
    <xf numFmtId="186" fontId="95" fillId="0" borderId="43" applyNumberFormat="0" applyProtection="0">
      <alignment horizontal="right" vertical="center"/>
    </xf>
    <xf numFmtId="186" fontId="96" fillId="0" borderId="44" applyNumberFormat="0" applyProtection="0">
      <alignment horizontal="right" vertical="center"/>
    </xf>
    <xf numFmtId="0" fontId="96" fillId="77" borderId="45" applyNumberFormat="0" applyAlignment="0" applyProtection="0">
      <alignment horizontal="left" vertical="center" indent="1"/>
    </xf>
    <xf numFmtId="186" fontId="95" fillId="78" borderId="45" applyNumberFormat="0" applyAlignment="0" applyProtection="0">
      <alignment horizontal="left" vertical="center" indent="1"/>
    </xf>
    <xf numFmtId="0" fontId="96" fillId="77" borderId="44" applyNumberFormat="0" applyAlignment="0" applyProtection="0">
      <alignment horizontal="left" vertical="center" indent="1"/>
    </xf>
    <xf numFmtId="0" fontId="23" fillId="0" borderId="0" applyNumberFormat="0" applyFont="0" applyFill="0" applyBorder="0" applyAlignment="0" applyProtection="0"/>
    <xf numFmtId="0" fontId="9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8" fillId="0" borderId="0" applyFill="0" applyBorder="0" applyProtection="0">
      <alignment horizontal="left" vertical="top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0" fillId="0" borderId="3">
      <protection locked="0"/>
    </xf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0" fontId="101" fillId="0" borderId="46" applyNumberFormat="0" applyFill="0" applyAlignment="0" applyProtection="0"/>
    <xf numFmtId="187" fontId="102" fillId="79" borderId="47" applyNumberFormat="0" applyFont="0" applyBorder="0" applyAlignment="0">
      <alignment vertical="center"/>
      <protection locked="0"/>
    </xf>
    <xf numFmtId="0" fontId="75" fillId="73" borderId="37" applyNumberFormat="0" applyAlignment="0" applyProtection="0"/>
    <xf numFmtId="43" fontId="64" fillId="0" borderId="0" applyFont="0" applyFill="0" applyBorder="0" applyAlignment="0" applyProtection="0"/>
    <xf numFmtId="173" fontId="6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4" fillId="0" borderId="0"/>
  </cellStyleXfs>
  <cellXfs count="207">
    <xf numFmtId="0" fontId="0" fillId="0" borderId="0" xfId="0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vertical="center"/>
    </xf>
    <xf numFmtId="0" fontId="50" fillId="51" borderId="0" xfId="0" applyFont="1" applyFill="1" applyBorder="1" applyAlignment="1">
      <alignment horizontal="center"/>
    </xf>
    <xf numFmtId="0" fontId="47" fillId="0" borderId="0" xfId="0" applyFont="1" applyBorder="1"/>
    <xf numFmtId="0" fontId="47" fillId="0" borderId="0" xfId="0" applyFont="1" applyBorder="1" applyAlignment="1">
      <alignment vertical="center"/>
    </xf>
    <xf numFmtId="0" fontId="51" fillId="0" borderId="0" xfId="164" applyFont="1"/>
    <xf numFmtId="0" fontId="52" fillId="0" borderId="0" xfId="0" applyFont="1"/>
    <xf numFmtId="0" fontId="54" fillId="0" borderId="0" xfId="0" applyFont="1" applyFill="1" applyBorder="1"/>
    <xf numFmtId="165" fontId="54" fillId="0" borderId="0" xfId="0" applyNumberFormat="1" applyFont="1"/>
    <xf numFmtId="168" fontId="54" fillId="0" borderId="0" xfId="3" applyNumberFormat="1" applyFont="1"/>
    <xf numFmtId="165" fontId="54" fillId="0" borderId="0" xfId="0" applyNumberFormat="1" applyFont="1" applyAlignment="1">
      <alignment horizontal="right"/>
    </xf>
    <xf numFmtId="168" fontId="54" fillId="0" borderId="0" xfId="3" applyNumberFormat="1" applyFont="1" applyAlignment="1">
      <alignment horizontal="right"/>
    </xf>
    <xf numFmtId="0" fontId="53" fillId="0" borderId="1" xfId="0" applyFont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2" xfId="0" applyNumberFormat="1" applyFont="1" applyBorder="1" applyAlignment="1">
      <alignment horizontal="center" vertical="center"/>
    </xf>
    <xf numFmtId="0" fontId="54" fillId="0" borderId="0" xfId="0" applyFont="1"/>
    <xf numFmtId="165" fontId="54" fillId="0" borderId="0" xfId="0" applyNumberFormat="1" applyFont="1" applyFill="1" applyBorder="1"/>
    <xf numFmtId="166" fontId="54" fillId="0" borderId="0" xfId="0" applyNumberFormat="1" applyFont="1" applyFill="1" applyBorder="1" applyAlignment="1">
      <alignment horizontal="right"/>
    </xf>
    <xf numFmtId="166" fontId="52" fillId="0" borderId="0" xfId="0" applyNumberFormat="1" applyFont="1"/>
    <xf numFmtId="0" fontId="53" fillId="0" borderId="0" xfId="0" applyFont="1" applyAlignment="1">
      <alignment horizontal="left" indent="7"/>
    </xf>
    <xf numFmtId="166" fontId="54" fillId="0" borderId="2" xfId="0" applyNumberFormat="1" applyFont="1" applyBorder="1"/>
    <xf numFmtId="166" fontId="54" fillId="0" borderId="0" xfId="0" applyNumberFormat="1" applyFont="1"/>
    <xf numFmtId="0" fontId="55" fillId="0" borderId="0" xfId="0" applyFont="1" applyAlignment="1">
      <alignment horizontal="left" indent="2"/>
    </xf>
    <xf numFmtId="165" fontId="56" fillId="0" borderId="0" xfId="0" applyNumberFormat="1" applyFont="1" applyFill="1" applyBorder="1"/>
    <xf numFmtId="166" fontId="56" fillId="0" borderId="0" xfId="0" applyNumberFormat="1" applyFont="1" applyFill="1" applyBorder="1" applyAlignment="1">
      <alignment horizontal="right"/>
    </xf>
    <xf numFmtId="0" fontId="53" fillId="0" borderId="0" xfId="0" applyFont="1" applyAlignment="1">
      <alignment horizontal="left" indent="12"/>
    </xf>
    <xf numFmtId="166" fontId="54" fillId="0" borderId="3" xfId="0" applyNumberFormat="1" applyFont="1" applyBorder="1"/>
    <xf numFmtId="0" fontId="57" fillId="51" borderId="0" xfId="2" quotePrefix="1" applyFont="1" applyFill="1" applyAlignment="1" applyProtection="1">
      <alignment vertical="center"/>
    </xf>
    <xf numFmtId="0" fontId="56" fillId="0" borderId="0" xfId="0" applyFont="1" applyFill="1" applyBorder="1"/>
    <xf numFmtId="166" fontId="56" fillId="0" borderId="0" xfId="0" applyNumberFormat="1" applyFont="1"/>
    <xf numFmtId="166" fontId="54" fillId="0" borderId="4" xfId="0" applyNumberFormat="1" applyFont="1" applyBorder="1"/>
    <xf numFmtId="166" fontId="54" fillId="0" borderId="0" xfId="0" applyNumberFormat="1" applyFont="1" applyBorder="1"/>
    <xf numFmtId="0" fontId="56" fillId="0" borderId="0" xfId="0" applyFont="1" applyFill="1" applyAlignment="1">
      <alignment horizontal="left" indent="2"/>
    </xf>
    <xf numFmtId="166" fontId="56" fillId="0" borderId="0" xfId="0" applyNumberFormat="1" applyFont="1" applyFill="1"/>
    <xf numFmtId="0" fontId="54" fillId="0" borderId="0" xfId="0" applyFont="1" applyFill="1"/>
    <xf numFmtId="0" fontId="52" fillId="0" borderId="0" xfId="0" applyFont="1" applyFill="1" applyAlignment="1">
      <alignment horizontal="center"/>
    </xf>
    <xf numFmtId="0" fontId="53" fillId="0" borderId="0" xfId="0" applyFont="1" applyAlignment="1">
      <alignment horizontal="left" indent="4"/>
    </xf>
    <xf numFmtId="0" fontId="53" fillId="0" borderId="0" xfId="0" applyFont="1" applyAlignment="1">
      <alignment horizontal="left" indent="11"/>
    </xf>
    <xf numFmtId="0" fontId="55" fillId="0" borderId="0" xfId="0" applyFont="1" applyFill="1" applyBorder="1"/>
    <xf numFmtId="0" fontId="54" fillId="0" borderId="0" xfId="0" applyFont="1" applyFill="1" applyBorder="1" applyAlignment="1">
      <alignment vertical="center"/>
    </xf>
    <xf numFmtId="165" fontId="54" fillId="0" borderId="0" xfId="0" applyNumberFormat="1" applyFont="1" applyFill="1" applyBorder="1" applyAlignment="1">
      <alignment horizontal="right"/>
    </xf>
    <xf numFmtId="0" fontId="54" fillId="0" borderId="0" xfId="0" applyFont="1" applyAlignment="1">
      <alignment horizontal="left" indent="2"/>
    </xf>
    <xf numFmtId="0" fontId="54" fillId="0" borderId="0" xfId="0" applyFont="1" applyAlignment="1">
      <alignment horizontal="left" indent="4"/>
    </xf>
    <xf numFmtId="0" fontId="53" fillId="0" borderId="0" xfId="0" applyFont="1" applyFill="1" applyAlignment="1">
      <alignment horizontal="left" indent="12"/>
    </xf>
    <xf numFmtId="166" fontId="54" fillId="0" borderId="0" xfId="0" applyNumberFormat="1" applyFont="1" applyFill="1"/>
    <xf numFmtId="0" fontId="54" fillId="0" borderId="0" xfId="0" applyFont="1" applyFill="1" applyAlignment="1">
      <alignment horizontal="left" indent="2"/>
    </xf>
    <xf numFmtId="0" fontId="54" fillId="0" borderId="0" xfId="0" applyFont="1" applyFill="1" applyAlignment="1">
      <alignment horizontal="left" indent="4"/>
    </xf>
    <xf numFmtId="0" fontId="53" fillId="0" borderId="0" xfId="0" applyFont="1" applyAlignment="1">
      <alignment horizontal="left" indent="15"/>
    </xf>
    <xf numFmtId="169" fontId="54" fillId="0" borderId="0" xfId="3" applyFont="1" applyFill="1" applyAlignment="1">
      <alignment horizontal="left"/>
    </xf>
    <xf numFmtId="0" fontId="54" fillId="0" borderId="0" xfId="0" applyNumberFormat="1" applyFont="1" applyFill="1" applyBorder="1" applyAlignment="1">
      <alignment horizontal="center"/>
    </xf>
    <xf numFmtId="168" fontId="53" fillId="0" borderId="0" xfId="0" applyNumberFormat="1" applyFont="1"/>
    <xf numFmtId="166" fontId="58" fillId="0" borderId="0" xfId="0" applyNumberFormat="1" applyFont="1" applyFill="1" applyBorder="1" applyAlignment="1">
      <alignment horizontal="right"/>
    </xf>
    <xf numFmtId="0" fontId="54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166" fontId="53" fillId="0" borderId="2" xfId="0" applyNumberFormat="1" applyFont="1" applyBorder="1"/>
    <xf numFmtId="166" fontId="54" fillId="0" borderId="0" xfId="0" applyNumberFormat="1" applyFont="1" applyFill="1" applyBorder="1"/>
    <xf numFmtId="166" fontId="53" fillId="0" borderId="3" xfId="0" applyNumberFormat="1" applyFont="1" applyBorder="1"/>
    <xf numFmtId="167" fontId="53" fillId="0" borderId="0" xfId="1" applyNumberFormat="1" applyFont="1" applyFill="1" applyBorder="1" applyAlignment="1">
      <alignment vertical="center" wrapText="1"/>
    </xf>
    <xf numFmtId="0" fontId="53" fillId="0" borderId="1" xfId="0" applyFont="1" applyBorder="1" applyAlignment="1">
      <alignment horizontal="left" vertical="center" indent="12"/>
    </xf>
    <xf numFmtId="165" fontId="52" fillId="0" borderId="0" xfId="0" applyNumberFormat="1" applyFont="1"/>
    <xf numFmtId="166" fontId="54" fillId="0" borderId="2" xfId="0" applyNumberFormat="1" applyFont="1" applyFill="1" applyBorder="1" applyAlignment="1">
      <alignment horizontal="right"/>
    </xf>
    <xf numFmtId="166" fontId="54" fillId="0" borderId="3" xfId="0" applyNumberFormat="1" applyFont="1" applyFill="1" applyBorder="1" applyAlignment="1">
      <alignment horizontal="right"/>
    </xf>
    <xf numFmtId="166" fontId="54" fillId="0" borderId="1" xfId="0" applyNumberFormat="1" applyFont="1" applyFill="1" applyBorder="1" applyAlignment="1">
      <alignment horizontal="right"/>
    </xf>
    <xf numFmtId="170" fontId="54" fillId="0" borderId="0" xfId="0" applyNumberFormat="1" applyFont="1" applyFill="1" applyBorder="1" applyAlignment="1">
      <alignment horizontal="right"/>
    </xf>
    <xf numFmtId="0" fontId="51" fillId="0" borderId="0" xfId="164" applyFont="1" applyBorder="1"/>
    <xf numFmtId="0" fontId="59" fillId="0" borderId="0" xfId="0" applyFont="1" applyBorder="1" applyAlignment="1">
      <alignment horizontal="center" vertical="center"/>
    </xf>
    <xf numFmtId="0" fontId="53" fillId="0" borderId="0" xfId="0" applyNumberFormat="1" applyFont="1" applyBorder="1" applyAlignment="1">
      <alignment horizontal="center" vertical="center"/>
    </xf>
    <xf numFmtId="0" fontId="53" fillId="0" borderId="16" xfId="0" applyNumberFormat="1" applyFont="1" applyBorder="1" applyAlignment="1">
      <alignment horizontal="center" vertical="center" wrapText="1"/>
    </xf>
    <xf numFmtId="167" fontId="57" fillId="51" borderId="0" xfId="1" applyNumberFormat="1" applyFont="1" applyFill="1" applyBorder="1" applyAlignment="1">
      <alignment vertical="center" wrapText="1"/>
    </xf>
    <xf numFmtId="0" fontId="53" fillId="0" borderId="18" xfId="0" applyNumberFormat="1" applyFont="1" applyBorder="1" applyAlignment="1">
      <alignment horizontal="center" vertical="center"/>
    </xf>
    <xf numFmtId="165" fontId="54" fillId="0" borderId="19" xfId="0" applyNumberFormat="1" applyFont="1" applyFill="1" applyBorder="1" applyAlignment="1">
      <alignment horizontal="right"/>
    </xf>
    <xf numFmtId="166" fontId="54" fillId="0" borderId="19" xfId="0" applyNumberFormat="1" applyFont="1" applyFill="1" applyBorder="1" applyAlignment="1">
      <alignment horizontal="right"/>
    </xf>
    <xf numFmtId="166" fontId="54" fillId="0" borderId="18" xfId="0" applyNumberFormat="1" applyFont="1" applyFill="1" applyBorder="1" applyAlignment="1">
      <alignment horizontal="right"/>
    </xf>
    <xf numFmtId="166" fontId="58" fillId="0" borderId="19" xfId="0" applyNumberFormat="1" applyFont="1" applyFill="1" applyBorder="1" applyAlignment="1">
      <alignment horizontal="right"/>
    </xf>
    <xf numFmtId="166" fontId="54" fillId="0" borderId="17" xfId="0" applyNumberFormat="1" applyFont="1" applyFill="1" applyBorder="1" applyAlignment="1">
      <alignment horizontal="right"/>
    </xf>
    <xf numFmtId="166" fontId="54" fillId="0" borderId="20" xfId="0" applyNumberFormat="1" applyFont="1" applyFill="1" applyBorder="1" applyAlignment="1">
      <alignment horizontal="right"/>
    </xf>
    <xf numFmtId="0" fontId="53" fillId="0" borderId="24" xfId="0" applyNumberFormat="1" applyFont="1" applyBorder="1" applyAlignment="1">
      <alignment horizontal="center" vertical="center"/>
    </xf>
    <xf numFmtId="165" fontId="54" fillId="0" borderId="25" xfId="0" applyNumberFormat="1" applyFont="1" applyFill="1" applyBorder="1" applyAlignment="1">
      <alignment horizontal="right"/>
    </xf>
    <xf numFmtId="166" fontId="54" fillId="0" borderId="25" xfId="0" applyNumberFormat="1" applyFont="1" applyFill="1" applyBorder="1" applyAlignment="1">
      <alignment horizontal="right"/>
    </xf>
    <xf numFmtId="166" fontId="54" fillId="0" borderId="24" xfId="0" applyNumberFormat="1" applyFont="1" applyFill="1" applyBorder="1" applyAlignment="1">
      <alignment horizontal="right"/>
    </xf>
    <xf numFmtId="166" fontId="58" fillId="0" borderId="25" xfId="0" applyNumberFormat="1" applyFont="1" applyFill="1" applyBorder="1" applyAlignment="1">
      <alignment horizontal="right"/>
    </xf>
    <xf numFmtId="166" fontId="54" fillId="0" borderId="26" xfId="0" applyNumberFormat="1" applyFont="1" applyFill="1" applyBorder="1" applyAlignment="1">
      <alignment horizontal="right"/>
    </xf>
    <xf numFmtId="166" fontId="54" fillId="0" borderId="27" xfId="0" applyNumberFormat="1" applyFont="1" applyFill="1" applyBorder="1" applyAlignment="1">
      <alignment horizontal="right"/>
    </xf>
    <xf numFmtId="1" fontId="54" fillId="0" borderId="25" xfId="0" applyNumberFormat="1" applyFont="1" applyFill="1" applyBorder="1" applyAlignment="1">
      <alignment horizontal="center"/>
    </xf>
    <xf numFmtId="1" fontId="53" fillId="0" borderId="25" xfId="0" applyNumberFormat="1" applyFont="1" applyFill="1" applyBorder="1" applyAlignment="1">
      <alignment horizontal="center" vertical="center"/>
    </xf>
    <xf numFmtId="165" fontId="54" fillId="0" borderId="19" xfId="0" applyNumberFormat="1" applyFont="1" applyBorder="1"/>
    <xf numFmtId="166" fontId="54" fillId="0" borderId="19" xfId="0" applyNumberFormat="1" applyFont="1" applyBorder="1"/>
    <xf numFmtId="166" fontId="53" fillId="0" borderId="18" xfId="0" applyNumberFormat="1" applyFont="1" applyBorder="1"/>
    <xf numFmtId="166" fontId="54" fillId="0" borderId="19" xfId="0" applyNumberFormat="1" applyFont="1" applyFill="1" applyBorder="1"/>
    <xf numFmtId="166" fontId="53" fillId="0" borderId="17" xfId="0" applyNumberFormat="1" applyFont="1" applyBorder="1"/>
    <xf numFmtId="0" fontId="54" fillId="0" borderId="25" xfId="0" applyNumberFormat="1" applyFont="1" applyFill="1" applyBorder="1" applyAlignment="1">
      <alignment horizontal="center"/>
    </xf>
    <xf numFmtId="0" fontId="54" fillId="0" borderId="27" xfId="0" applyNumberFormat="1" applyFont="1" applyFill="1" applyBorder="1" applyAlignment="1">
      <alignment horizontal="center"/>
    </xf>
    <xf numFmtId="166" fontId="55" fillId="0" borderId="25" xfId="0" applyNumberFormat="1" applyFont="1" applyFill="1" applyBorder="1"/>
    <xf numFmtId="0" fontId="54" fillId="0" borderId="25" xfId="0" applyFont="1" applyFill="1" applyBorder="1"/>
    <xf numFmtId="0" fontId="53" fillId="0" borderId="24" xfId="0" applyNumberFormat="1" applyFont="1" applyBorder="1" applyAlignment="1">
      <alignment horizontal="center" vertical="center"/>
    </xf>
    <xf numFmtId="0" fontId="53" fillId="0" borderId="24" xfId="0" applyNumberFormat="1" applyFont="1" applyFill="1" applyBorder="1" applyAlignment="1">
      <alignment horizontal="center" vertical="center"/>
    </xf>
    <xf numFmtId="165" fontId="54" fillId="0" borderId="19" xfId="0" applyNumberFormat="1" applyFont="1" applyFill="1" applyBorder="1"/>
    <xf numFmtId="166" fontId="53" fillId="0" borderId="18" xfId="0" applyNumberFormat="1" applyFont="1" applyFill="1" applyBorder="1"/>
    <xf numFmtId="0" fontId="51" fillId="0" borderId="0" xfId="164" applyFont="1" applyFill="1"/>
    <xf numFmtId="0" fontId="52" fillId="0" borderId="0" xfId="0" applyFont="1" applyFill="1"/>
    <xf numFmtId="165" fontId="54" fillId="0" borderId="0" xfId="0" applyNumberFormat="1" applyFont="1" applyFill="1"/>
    <xf numFmtId="168" fontId="54" fillId="0" borderId="0" xfId="3" applyNumberFormat="1" applyFont="1" applyFill="1"/>
    <xf numFmtId="165" fontId="54" fillId="0" borderId="0" xfId="0" applyNumberFormat="1" applyFont="1" applyFill="1" applyAlignment="1">
      <alignment horizontal="right"/>
    </xf>
    <xf numFmtId="168" fontId="54" fillId="0" borderId="0" xfId="3" applyNumberFormat="1" applyFont="1" applyFill="1" applyAlignment="1">
      <alignment horizontal="right"/>
    </xf>
    <xf numFmtId="0" fontId="53" fillId="0" borderId="24" xfId="0" applyNumberFormat="1" applyFont="1" applyFill="1" applyBorder="1" applyAlignment="1">
      <alignment horizontal="center" vertical="center" wrapText="1"/>
    </xf>
    <xf numFmtId="165" fontId="54" fillId="0" borderId="25" xfId="0" applyNumberFormat="1" applyFont="1" applyFill="1" applyBorder="1"/>
    <xf numFmtId="0" fontId="55" fillId="0" borderId="25" xfId="0" applyFont="1" applyFill="1" applyBorder="1" applyAlignment="1">
      <alignment horizontal="left" indent="2"/>
    </xf>
    <xf numFmtId="166" fontId="56" fillId="0" borderId="25" xfId="0" applyNumberFormat="1" applyFont="1" applyFill="1" applyBorder="1"/>
    <xf numFmtId="0" fontId="55" fillId="0" borderId="25" xfId="0" applyFont="1" applyFill="1" applyBorder="1" applyAlignment="1">
      <alignment horizontal="left" indent="4"/>
    </xf>
    <xf numFmtId="166" fontId="52" fillId="0" borderId="0" xfId="0" applyNumberFormat="1" applyFont="1" applyFill="1"/>
    <xf numFmtId="0" fontId="53" fillId="0" borderId="25" xfId="0" applyFont="1" applyFill="1" applyBorder="1" applyAlignment="1">
      <alignment horizontal="left" vertical="center"/>
    </xf>
    <xf numFmtId="166" fontId="54" fillId="0" borderId="24" xfId="0" applyNumberFormat="1" applyFont="1" applyFill="1" applyBorder="1" applyAlignment="1">
      <alignment vertical="center"/>
    </xf>
    <xf numFmtId="166" fontId="54" fillId="0" borderId="25" xfId="0" applyNumberFormat="1" applyFont="1" applyFill="1" applyBorder="1"/>
    <xf numFmtId="0" fontId="53" fillId="0" borderId="25" xfId="0" applyFont="1" applyFill="1" applyBorder="1" applyAlignment="1">
      <alignment horizontal="left" indent="7"/>
    </xf>
    <xf numFmtId="166" fontId="54" fillId="0" borderId="24" xfId="0" applyNumberFormat="1" applyFont="1" applyFill="1" applyBorder="1"/>
    <xf numFmtId="0" fontId="53" fillId="0" borderId="27" xfId="0" applyFont="1" applyFill="1" applyBorder="1" applyAlignment="1">
      <alignment horizontal="left" indent="12"/>
    </xf>
    <xf numFmtId="0" fontId="53" fillId="0" borderId="16" xfId="0" applyNumberFormat="1" applyFont="1" applyFill="1" applyBorder="1" applyAlignment="1">
      <alignment horizontal="center" vertical="center" wrapText="1"/>
    </xf>
    <xf numFmtId="166" fontId="54" fillId="0" borderId="2" xfId="0" applyNumberFormat="1" applyFont="1" applyFill="1" applyBorder="1"/>
    <xf numFmtId="166" fontId="54" fillId="0" borderId="4" xfId="0" applyNumberFormat="1" applyFont="1" applyFill="1" applyBorder="1"/>
    <xf numFmtId="166" fontId="54" fillId="0" borderId="3" xfId="0" applyNumberFormat="1" applyFont="1" applyFill="1" applyBorder="1"/>
    <xf numFmtId="0" fontId="60" fillId="0" borderId="0" xfId="0" applyFont="1"/>
    <xf numFmtId="0" fontId="61" fillId="0" borderId="0" xfId="0" applyFont="1" applyFill="1" applyProtection="1"/>
    <xf numFmtId="0" fontId="60" fillId="0" borderId="0" xfId="0" applyFont="1" applyBorder="1"/>
    <xf numFmtId="0" fontId="61" fillId="0" borderId="0" xfId="0" applyFont="1" applyFill="1" applyBorder="1" applyProtection="1"/>
    <xf numFmtId="0" fontId="62" fillId="0" borderId="0" xfId="0" applyFont="1" applyFill="1" applyBorder="1" applyAlignment="1" applyProtection="1">
      <alignment horizontal="left"/>
    </xf>
    <xf numFmtId="171" fontId="61" fillId="0" borderId="0" xfId="0" applyNumberFormat="1" applyFont="1" applyFill="1" applyBorder="1" applyProtection="1"/>
    <xf numFmtId="0" fontId="61" fillId="0" borderId="31" xfId="0" applyFont="1" applyFill="1" applyBorder="1" applyProtection="1">
      <protection locked="0"/>
    </xf>
    <xf numFmtId="172" fontId="61" fillId="0" borderId="0" xfId="0" applyNumberFormat="1" applyFont="1" applyFill="1" applyBorder="1" applyProtection="1"/>
    <xf numFmtId="172" fontId="54" fillId="0" borderId="0" xfId="0" applyNumberFormat="1" applyFont="1" applyFill="1" applyBorder="1" applyProtection="1"/>
    <xf numFmtId="0" fontId="54" fillId="0" borderId="0" xfId="0" applyFont="1" applyFill="1" applyBorder="1" applyProtection="1"/>
    <xf numFmtId="0" fontId="53" fillId="0" borderId="0" xfId="0" applyFont="1" applyFill="1" applyBorder="1" applyProtection="1"/>
    <xf numFmtId="0" fontId="52" fillId="0" borderId="0" xfId="0" applyFont="1" applyBorder="1"/>
    <xf numFmtId="0" fontId="61" fillId="0" borderId="0" xfId="0" applyFont="1" applyFill="1" applyBorder="1" applyAlignment="1" applyProtection="1">
      <alignment wrapText="1"/>
    </xf>
    <xf numFmtId="0" fontId="53" fillId="0" borderId="2" xfId="0" applyNumberFormat="1" applyFont="1" applyBorder="1" applyAlignment="1">
      <alignment horizontal="center" vertical="center"/>
    </xf>
    <xf numFmtId="10" fontId="63" fillId="0" borderId="48" xfId="0" applyNumberFormat="1" applyFont="1" applyFill="1" applyBorder="1" applyProtection="1">
      <protection locked="0"/>
    </xf>
    <xf numFmtId="0" fontId="61" fillId="0" borderId="0" xfId="0" applyFont="1" applyFill="1" applyBorder="1" applyAlignment="1" applyProtection="1">
      <alignment horizontal="left"/>
    </xf>
    <xf numFmtId="0" fontId="60" fillId="0" borderId="0" xfId="0" applyFont="1" applyFill="1" applyBorder="1"/>
    <xf numFmtId="0" fontId="62" fillId="0" borderId="0" xfId="0" applyFont="1" applyFill="1" applyBorder="1" applyAlignment="1" applyProtection="1">
      <alignment horizontal="center"/>
    </xf>
    <xf numFmtId="3" fontId="61" fillId="0" borderId="0" xfId="0" applyNumberFormat="1" applyFont="1" applyFill="1" applyBorder="1" applyProtection="1"/>
    <xf numFmtId="9" fontId="61" fillId="0" borderId="0" xfId="165" applyFont="1" applyFill="1" applyBorder="1" applyAlignment="1" applyProtection="1">
      <alignment horizontal="right" vertical="center"/>
    </xf>
    <xf numFmtId="0" fontId="60" fillId="0" borderId="0" xfId="0" applyFont="1" applyFill="1"/>
    <xf numFmtId="0" fontId="54" fillId="0" borderId="2" xfId="0" applyNumberFormat="1" applyFont="1" applyBorder="1" applyAlignment="1">
      <alignment horizontal="right" vertical="center"/>
    </xf>
    <xf numFmtId="0" fontId="54" fillId="0" borderId="2" xfId="0" applyNumberFormat="1" applyFont="1" applyBorder="1" applyAlignment="1">
      <alignment horizontal="left" vertical="center"/>
    </xf>
    <xf numFmtId="0" fontId="103" fillId="0" borderId="0" xfId="0" applyFont="1" applyFill="1"/>
    <xf numFmtId="0" fontId="104" fillId="0" borderId="0" xfId="0" applyNumberFormat="1" applyFont="1" applyFill="1" applyAlignment="1">
      <alignment horizontal="center"/>
    </xf>
    <xf numFmtId="172" fontId="54" fillId="0" borderId="0" xfId="548" applyNumberFormat="1" applyFont="1" applyFill="1"/>
    <xf numFmtId="0" fontId="105" fillId="0" borderId="0" xfId="642" applyNumberFormat="1" applyFont="1" applyFill="1" applyAlignment="1">
      <alignment horizontal="center" vertical="center"/>
    </xf>
    <xf numFmtId="166" fontId="54" fillId="0" borderId="16" xfId="0" applyNumberFormat="1" applyFont="1" applyFill="1" applyBorder="1"/>
    <xf numFmtId="0" fontId="53" fillId="0" borderId="0" xfId="0" applyFont="1" applyAlignment="1">
      <alignment horizontal="right" indent="5"/>
    </xf>
    <xf numFmtId="166" fontId="54" fillId="0" borderId="1" xfId="0" applyNumberFormat="1" applyFont="1" applyFill="1" applyBorder="1"/>
    <xf numFmtId="0" fontId="54" fillId="0" borderId="0" xfId="0" applyFont="1" applyAlignment="1">
      <alignment horizontal="left" indent="1"/>
    </xf>
    <xf numFmtId="0" fontId="104" fillId="0" borderId="0" xfId="0" applyFont="1" applyFill="1"/>
    <xf numFmtId="165" fontId="104" fillId="0" borderId="0" xfId="0" applyNumberFormat="1" applyFont="1" applyFill="1" applyBorder="1"/>
    <xf numFmtId="0" fontId="53" fillId="0" borderId="0" xfId="0" applyFont="1"/>
    <xf numFmtId="14" fontId="53" fillId="0" borderId="1" xfId="0" applyNumberFormat="1" applyFont="1" applyFill="1" applyBorder="1" applyAlignment="1">
      <alignment horizontal="center" vertical="center" wrapText="1"/>
    </xf>
    <xf numFmtId="0" fontId="53" fillId="0" borderId="1" xfId="0" applyNumberFormat="1" applyFont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/>
    </xf>
    <xf numFmtId="165" fontId="103" fillId="0" borderId="0" xfId="0" applyNumberFormat="1" applyFont="1" applyFill="1"/>
    <xf numFmtId="166" fontId="103" fillId="0" borderId="0" xfId="0" applyNumberFormat="1" applyFont="1" applyFill="1"/>
    <xf numFmtId="0" fontId="105" fillId="0" borderId="0" xfId="642" applyNumberFormat="1" applyFont="1" applyFill="1" applyAlignment="1">
      <alignment horizontal="center"/>
    </xf>
    <xf numFmtId="191" fontId="54" fillId="0" borderId="0" xfId="0" applyNumberFormat="1" applyFont="1" applyFill="1"/>
    <xf numFmtId="0" fontId="54" fillId="0" borderId="0" xfId="0" applyFont="1" applyFill="1" applyAlignment="1">
      <alignment vertical="center"/>
    </xf>
    <xf numFmtId="0" fontId="104" fillId="0" borderId="0" xfId="0" applyNumberFormat="1" applyFont="1" applyFill="1" applyAlignment="1">
      <alignment horizontal="center" vertical="center"/>
    </xf>
    <xf numFmtId="0" fontId="53" fillId="0" borderId="0" xfId="2" applyFont="1" applyAlignment="1" applyProtection="1">
      <alignment vertical="center"/>
    </xf>
    <xf numFmtId="0" fontId="106" fillId="0" borderId="0" xfId="0" applyFont="1"/>
    <xf numFmtId="0" fontId="54" fillId="0" borderId="0" xfId="354" applyFont="1"/>
    <xf numFmtId="0" fontId="107" fillId="0" borderId="0" xfId="0" applyFont="1"/>
    <xf numFmtId="0" fontId="108" fillId="80" borderId="0" xfId="0" applyFont="1" applyFill="1"/>
    <xf numFmtId="4" fontId="107" fillId="0" borderId="28" xfId="0" applyNumberFormat="1" applyFont="1" applyFill="1" applyBorder="1"/>
    <xf numFmtId="4" fontId="107" fillId="0" borderId="25" xfId="0" applyNumberFormat="1" applyFont="1" applyFill="1" applyBorder="1"/>
    <xf numFmtId="0" fontId="108" fillId="36" borderId="0" xfId="0" applyFont="1" applyFill="1"/>
    <xf numFmtId="4" fontId="108" fillId="37" borderId="27" xfId="0" applyNumberFormat="1" applyFont="1" applyFill="1" applyBorder="1"/>
    <xf numFmtId="0" fontId="108" fillId="0" borderId="24" xfId="0" applyFont="1" applyBorder="1" applyAlignment="1">
      <alignment horizontal="center" wrapText="1"/>
    </xf>
    <xf numFmtId="0" fontId="55" fillId="0" borderId="0" xfId="0" applyFont="1" applyFill="1" applyAlignment="1">
      <alignment horizontal="left" indent="2"/>
    </xf>
    <xf numFmtId="0" fontId="51" fillId="0" borderId="0" xfId="164" applyFont="1" applyAlignment="1">
      <alignment horizontal="right"/>
    </xf>
    <xf numFmtId="0" fontId="57" fillId="0" borderId="31" xfId="0" applyFont="1" applyFill="1" applyBorder="1" applyAlignment="1">
      <alignment horizontal="left"/>
    </xf>
    <xf numFmtId="0" fontId="54" fillId="0" borderId="48" xfId="0" applyFont="1" applyFill="1" applyBorder="1"/>
    <xf numFmtId="0" fontId="54" fillId="0" borderId="27" xfId="0" applyFont="1" applyFill="1" applyBorder="1"/>
    <xf numFmtId="0" fontId="57" fillId="0" borderId="31" xfId="0" applyFont="1" applyFill="1" applyBorder="1" applyAlignment="1">
      <alignment horizontal="right"/>
    </xf>
    <xf numFmtId="4" fontId="111" fillId="0" borderId="31" xfId="0" applyNumberFormat="1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/>
    </xf>
    <xf numFmtId="0" fontId="51" fillId="0" borderId="0" xfId="164" applyFont="1" applyFill="1" applyBorder="1"/>
    <xf numFmtId="0" fontId="53" fillId="0" borderId="0" xfId="0" applyFont="1" applyFill="1" applyAlignment="1">
      <alignment horizontal="left" indent="17"/>
    </xf>
    <xf numFmtId="0" fontId="53" fillId="0" borderId="0" xfId="0" applyFont="1" applyFill="1" applyAlignment="1">
      <alignment horizontal="left" indent="16"/>
    </xf>
    <xf numFmtId="3" fontId="48" fillId="0" borderId="0" xfId="45" applyNumberFormat="1" applyFont="1" applyAlignment="1">
      <alignment horizontal="left" vertical="center" wrapText="1"/>
    </xf>
    <xf numFmtId="0" fontId="53" fillId="0" borderId="24" xfId="0" applyNumberFormat="1" applyFont="1" applyBorder="1" applyAlignment="1">
      <alignment horizontal="center" vertical="center"/>
    </xf>
    <xf numFmtId="0" fontId="53" fillId="0" borderId="22" xfId="0" applyNumberFormat="1" applyFont="1" applyBorder="1" applyAlignment="1">
      <alignment horizontal="center" vertical="center"/>
    </xf>
    <xf numFmtId="0" fontId="53" fillId="0" borderId="23" xfId="0" applyNumberFormat="1" applyFont="1" applyBorder="1" applyAlignment="1">
      <alignment horizontal="center" vertical="center"/>
    </xf>
    <xf numFmtId="0" fontId="53" fillId="0" borderId="24" xfId="0" applyFont="1" applyFill="1" applyBorder="1" applyAlignment="1">
      <alignment horizontal="center" vertical="center"/>
    </xf>
    <xf numFmtId="167" fontId="57" fillId="51" borderId="0" xfId="1" applyNumberFormat="1" applyFont="1" applyFill="1" applyBorder="1" applyAlignment="1">
      <alignment horizontal="left" vertical="center" wrapText="1"/>
    </xf>
    <xf numFmtId="0" fontId="53" fillId="0" borderId="21" xfId="0" applyNumberFormat="1" applyFont="1" applyBorder="1" applyAlignment="1">
      <alignment horizontal="center" vertical="center"/>
    </xf>
    <xf numFmtId="0" fontId="53" fillId="0" borderId="2" xfId="0" applyNumberFormat="1" applyFont="1" applyBorder="1" applyAlignment="1">
      <alignment horizontal="center" vertical="center"/>
    </xf>
    <xf numFmtId="0" fontId="53" fillId="0" borderId="18" xfId="0" applyNumberFormat="1" applyFont="1" applyBorder="1" applyAlignment="1">
      <alignment horizontal="center" vertical="center"/>
    </xf>
    <xf numFmtId="0" fontId="53" fillId="0" borderId="28" xfId="0" applyNumberFormat="1" applyFont="1" applyFill="1" applyBorder="1" applyAlignment="1">
      <alignment horizontal="center" vertical="center"/>
    </xf>
    <xf numFmtId="0" fontId="53" fillId="0" borderId="27" xfId="0" applyNumberFormat="1" applyFont="1" applyFill="1" applyBorder="1" applyAlignment="1">
      <alignment horizontal="center" vertical="center"/>
    </xf>
    <xf numFmtId="0" fontId="57" fillId="51" borderId="0" xfId="2" quotePrefix="1" applyFont="1" applyFill="1" applyAlignment="1" applyProtection="1">
      <alignment horizontal="left" vertical="center"/>
    </xf>
    <xf numFmtId="0" fontId="57" fillId="0" borderId="0" xfId="2" quotePrefix="1" applyFont="1" applyFill="1" applyAlignment="1" applyProtection="1">
      <alignment horizontal="left" vertical="center"/>
    </xf>
    <xf numFmtId="0" fontId="53" fillId="0" borderId="21" xfId="0" applyNumberFormat="1" applyFont="1" applyFill="1" applyBorder="1" applyAlignment="1">
      <alignment horizontal="center" vertical="center" wrapText="1"/>
    </xf>
    <xf numFmtId="0" fontId="53" fillId="0" borderId="2" xfId="0" applyNumberFormat="1" applyFont="1" applyFill="1" applyBorder="1" applyAlignment="1">
      <alignment horizontal="center" vertical="center" wrapText="1"/>
    </xf>
    <xf numFmtId="0" fontId="53" fillId="0" borderId="18" xfId="0" applyNumberFormat="1" applyFont="1" applyFill="1" applyBorder="1" applyAlignment="1">
      <alignment horizontal="center" vertical="center" wrapText="1"/>
    </xf>
    <xf numFmtId="0" fontId="53" fillId="0" borderId="28" xfId="0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center" vertical="center"/>
    </xf>
    <xf numFmtId="0" fontId="53" fillId="0" borderId="16" xfId="0" applyNumberFormat="1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textRotation="90" wrapText="1"/>
    </xf>
    <xf numFmtId="165" fontId="53" fillId="0" borderId="16" xfId="0" applyNumberFormat="1" applyFont="1" applyBorder="1" applyAlignment="1">
      <alignment horizontal="center"/>
    </xf>
  </cellXfs>
  <cellStyles count="643">
    <cellStyle name="%" xfId="166" xr:uid="{00000000-0005-0000-0000-000000000000}"/>
    <cellStyle name="% 2" xfId="167" xr:uid="{00000000-0005-0000-0000-000001000000}"/>
    <cellStyle name="% 3" xfId="168" xr:uid="{00000000-0005-0000-0000-000002000000}"/>
    <cellStyle name="% 4" xfId="169" xr:uid="{00000000-0005-0000-0000-000003000000}"/>
    <cellStyle name="%_Risco de liquidez_juros_financiamentos_2006" xfId="170" xr:uid="{00000000-0005-0000-0000-000004000000}"/>
    <cellStyle name="%_Risco de liquidez_juros_financiamentos_2006 2" xfId="171" xr:uid="{00000000-0005-0000-0000-000005000000}"/>
    <cellStyle name="%_Risco de liquidez_juros_financiamentos_2006 3" xfId="172" xr:uid="{00000000-0005-0000-0000-000006000000}"/>
    <cellStyle name="%_sensibilidade tx juro_resultados_sierra_vfinal_2007+75" xfId="173" xr:uid="{00000000-0005-0000-0000-000007000000}"/>
    <cellStyle name="%_sensibilidade tx juro_resultados_sierra_vfinal_2007+75 2" xfId="174" xr:uid="{00000000-0005-0000-0000-000008000000}"/>
    <cellStyle name="%_sensibilidade tx juro_resultados_sierra_vfinal_2007+75 3" xfId="175" xr:uid="{00000000-0005-0000-0000-000009000000}"/>
    <cellStyle name="20% - Accent1 2" xfId="122" xr:uid="{00000000-0005-0000-0000-00000A000000}"/>
    <cellStyle name="20% - Accent1 2 2" xfId="176" xr:uid="{00000000-0005-0000-0000-00000B000000}"/>
    <cellStyle name="20% - Accent1 3" xfId="147" xr:uid="{00000000-0005-0000-0000-00000C000000}"/>
    <cellStyle name="20% - Accent1 3 2" xfId="177" xr:uid="{00000000-0005-0000-0000-00000D000000}"/>
    <cellStyle name="20% - Accent1 4" xfId="178" xr:uid="{00000000-0005-0000-0000-00000E000000}"/>
    <cellStyle name="20% - Accent2 2" xfId="126" xr:uid="{00000000-0005-0000-0000-00000F000000}"/>
    <cellStyle name="20% - Accent2 2 2" xfId="179" xr:uid="{00000000-0005-0000-0000-000010000000}"/>
    <cellStyle name="20% - Accent2 3" xfId="149" xr:uid="{00000000-0005-0000-0000-000011000000}"/>
    <cellStyle name="20% - Accent2 3 2" xfId="180" xr:uid="{00000000-0005-0000-0000-000012000000}"/>
    <cellStyle name="20% - Accent2 4" xfId="181" xr:uid="{00000000-0005-0000-0000-000013000000}"/>
    <cellStyle name="20% - Accent3 2" xfId="130" xr:uid="{00000000-0005-0000-0000-000014000000}"/>
    <cellStyle name="20% - Accent3 2 2" xfId="182" xr:uid="{00000000-0005-0000-0000-000015000000}"/>
    <cellStyle name="20% - Accent3 2 3" xfId="183" xr:uid="{00000000-0005-0000-0000-000016000000}"/>
    <cellStyle name="20% - Accent3 3" xfId="151" xr:uid="{00000000-0005-0000-0000-000017000000}"/>
    <cellStyle name="20% - Accent3 3 2" xfId="184" xr:uid="{00000000-0005-0000-0000-000018000000}"/>
    <cellStyle name="20% - Accent3 4" xfId="185" xr:uid="{00000000-0005-0000-0000-000019000000}"/>
    <cellStyle name="20% - Accent4 2" xfId="134" xr:uid="{00000000-0005-0000-0000-00001A000000}"/>
    <cellStyle name="20% - Accent4 2 2" xfId="186" xr:uid="{00000000-0005-0000-0000-00001B000000}"/>
    <cellStyle name="20% - Accent4 3" xfId="153" xr:uid="{00000000-0005-0000-0000-00001C000000}"/>
    <cellStyle name="20% - Accent4 3 2" xfId="187" xr:uid="{00000000-0005-0000-0000-00001D000000}"/>
    <cellStyle name="20% - Accent4 4" xfId="188" xr:uid="{00000000-0005-0000-0000-00001E000000}"/>
    <cellStyle name="20% - Accent5 2" xfId="138" xr:uid="{00000000-0005-0000-0000-00001F000000}"/>
    <cellStyle name="20% - Accent5 2 2" xfId="189" xr:uid="{00000000-0005-0000-0000-000020000000}"/>
    <cellStyle name="20% - Accent5 3" xfId="155" xr:uid="{00000000-0005-0000-0000-000021000000}"/>
    <cellStyle name="20% - Accent5 3 2" xfId="190" xr:uid="{00000000-0005-0000-0000-000022000000}"/>
    <cellStyle name="20% - Accent5 4" xfId="191" xr:uid="{00000000-0005-0000-0000-000023000000}"/>
    <cellStyle name="20% - Accent6 2" xfId="142" xr:uid="{00000000-0005-0000-0000-000024000000}"/>
    <cellStyle name="20% - Accent6 2 2" xfId="192" xr:uid="{00000000-0005-0000-0000-000025000000}"/>
    <cellStyle name="20% - Accent6 3" xfId="157" xr:uid="{00000000-0005-0000-0000-000026000000}"/>
    <cellStyle name="20% - Accent6 3 2" xfId="193" xr:uid="{00000000-0005-0000-0000-000027000000}"/>
    <cellStyle name="20% - Accent6 4" xfId="194" xr:uid="{00000000-0005-0000-0000-000028000000}"/>
    <cellStyle name="20% - Cor1" xfId="21" builtinId="30" customBuiltin="1"/>
    <cellStyle name="20% - Cor1 2" xfId="195" xr:uid="{00000000-0005-0000-0000-00002A000000}"/>
    <cellStyle name="20% - Cor1 3" xfId="196" xr:uid="{00000000-0005-0000-0000-00002B000000}"/>
    <cellStyle name="20% - Cor2" xfId="25" builtinId="34" customBuiltin="1"/>
    <cellStyle name="20% - Cor2 2" xfId="197" xr:uid="{00000000-0005-0000-0000-00002D000000}"/>
    <cellStyle name="20% - Cor2 3" xfId="198" xr:uid="{00000000-0005-0000-0000-00002E000000}"/>
    <cellStyle name="20% - Cor3" xfId="29" builtinId="38" customBuiltin="1"/>
    <cellStyle name="20% - Cor3 2" xfId="199" xr:uid="{00000000-0005-0000-0000-000030000000}"/>
    <cellStyle name="20% - Cor3 3" xfId="200" xr:uid="{00000000-0005-0000-0000-000031000000}"/>
    <cellStyle name="20% - Cor3 4" xfId="201" xr:uid="{00000000-0005-0000-0000-000032000000}"/>
    <cellStyle name="20% - Cor4" xfId="33" builtinId="42" customBuiltin="1"/>
    <cellStyle name="20% - Cor4 2" xfId="202" xr:uid="{00000000-0005-0000-0000-000034000000}"/>
    <cellStyle name="20% - Cor4 3" xfId="203" xr:uid="{00000000-0005-0000-0000-000035000000}"/>
    <cellStyle name="20% - Cor5" xfId="37" builtinId="46" customBuiltin="1"/>
    <cellStyle name="20% - Cor5 2" xfId="204" xr:uid="{00000000-0005-0000-0000-000037000000}"/>
    <cellStyle name="20% - Cor5 3" xfId="205" xr:uid="{00000000-0005-0000-0000-000038000000}"/>
    <cellStyle name="20% - Cor6" xfId="41" builtinId="50" customBuiltin="1"/>
    <cellStyle name="20% - Cor6 2" xfId="206" xr:uid="{00000000-0005-0000-0000-00003A000000}"/>
    <cellStyle name="20% - Cor6 3" xfId="207" xr:uid="{00000000-0005-0000-0000-00003B000000}"/>
    <cellStyle name="40% - Accent1 2" xfId="123" xr:uid="{00000000-0005-0000-0000-00003C000000}"/>
    <cellStyle name="40% - Accent1 2 2" xfId="208" xr:uid="{00000000-0005-0000-0000-00003D000000}"/>
    <cellStyle name="40% - Accent1 3" xfId="148" xr:uid="{00000000-0005-0000-0000-00003E000000}"/>
    <cellStyle name="40% - Accent1 3 2" xfId="209" xr:uid="{00000000-0005-0000-0000-00003F000000}"/>
    <cellStyle name="40% - Accent1 4" xfId="210" xr:uid="{00000000-0005-0000-0000-000040000000}"/>
    <cellStyle name="40% - Accent2 2" xfId="127" xr:uid="{00000000-0005-0000-0000-000041000000}"/>
    <cellStyle name="40% - Accent2 2 2" xfId="211" xr:uid="{00000000-0005-0000-0000-000042000000}"/>
    <cellStyle name="40% - Accent2 3" xfId="150" xr:uid="{00000000-0005-0000-0000-000043000000}"/>
    <cellStyle name="40% - Accent2 3 2" xfId="212" xr:uid="{00000000-0005-0000-0000-000044000000}"/>
    <cellStyle name="40% - Accent2 4" xfId="213" xr:uid="{00000000-0005-0000-0000-000045000000}"/>
    <cellStyle name="40% - Accent3 2" xfId="131" xr:uid="{00000000-0005-0000-0000-000046000000}"/>
    <cellStyle name="40% - Accent3 2 2" xfId="214" xr:uid="{00000000-0005-0000-0000-000047000000}"/>
    <cellStyle name="40% - Accent3 3" xfId="152" xr:uid="{00000000-0005-0000-0000-000048000000}"/>
    <cellStyle name="40% - Accent3 3 2" xfId="215" xr:uid="{00000000-0005-0000-0000-000049000000}"/>
    <cellStyle name="40% - Accent3 4" xfId="216" xr:uid="{00000000-0005-0000-0000-00004A000000}"/>
    <cellStyle name="40% - Accent4 2" xfId="135" xr:uid="{00000000-0005-0000-0000-00004B000000}"/>
    <cellStyle name="40% - Accent4 2 2" xfId="217" xr:uid="{00000000-0005-0000-0000-00004C000000}"/>
    <cellStyle name="40% - Accent4 3" xfId="154" xr:uid="{00000000-0005-0000-0000-00004D000000}"/>
    <cellStyle name="40% - Accent4 3 2" xfId="218" xr:uid="{00000000-0005-0000-0000-00004E000000}"/>
    <cellStyle name="40% - Accent4 4" xfId="219" xr:uid="{00000000-0005-0000-0000-00004F000000}"/>
    <cellStyle name="40% - Accent5 2" xfId="139" xr:uid="{00000000-0005-0000-0000-000050000000}"/>
    <cellStyle name="40% - Accent5 2 2" xfId="220" xr:uid="{00000000-0005-0000-0000-000051000000}"/>
    <cellStyle name="40% - Accent5 3" xfId="156" xr:uid="{00000000-0005-0000-0000-000052000000}"/>
    <cellStyle name="40% - Accent5 3 2" xfId="221" xr:uid="{00000000-0005-0000-0000-000053000000}"/>
    <cellStyle name="40% - Accent5 4" xfId="222" xr:uid="{00000000-0005-0000-0000-000054000000}"/>
    <cellStyle name="40% - Accent6 2" xfId="143" xr:uid="{00000000-0005-0000-0000-000055000000}"/>
    <cellStyle name="40% - Accent6 2 2" xfId="223" xr:uid="{00000000-0005-0000-0000-000056000000}"/>
    <cellStyle name="40% - Accent6 3" xfId="158" xr:uid="{00000000-0005-0000-0000-000057000000}"/>
    <cellStyle name="40% - Accent6 3 2" xfId="224" xr:uid="{00000000-0005-0000-0000-000058000000}"/>
    <cellStyle name="40% - Accent6 4" xfId="225" xr:uid="{00000000-0005-0000-0000-000059000000}"/>
    <cellStyle name="40% - Cor1" xfId="22" builtinId="31" customBuiltin="1"/>
    <cellStyle name="40% - Cor1 2" xfId="226" xr:uid="{00000000-0005-0000-0000-00005B000000}"/>
    <cellStyle name="40% - Cor1 3" xfId="227" xr:uid="{00000000-0005-0000-0000-00005C000000}"/>
    <cellStyle name="40% - Cor2" xfId="26" builtinId="35" customBuiltin="1"/>
    <cellStyle name="40% - Cor2 2" xfId="228" xr:uid="{00000000-0005-0000-0000-00005E000000}"/>
    <cellStyle name="40% - Cor2 3" xfId="229" xr:uid="{00000000-0005-0000-0000-00005F000000}"/>
    <cellStyle name="40% - Cor3" xfId="30" builtinId="39" customBuiltin="1"/>
    <cellStyle name="40% - Cor3 2" xfId="230" xr:uid="{00000000-0005-0000-0000-000061000000}"/>
    <cellStyle name="40% - Cor3 3" xfId="231" xr:uid="{00000000-0005-0000-0000-000062000000}"/>
    <cellStyle name="40% - Cor4" xfId="34" builtinId="43" customBuiltin="1"/>
    <cellStyle name="40% - Cor4 2" xfId="232" xr:uid="{00000000-0005-0000-0000-000064000000}"/>
    <cellStyle name="40% - Cor4 3" xfId="233" xr:uid="{00000000-0005-0000-0000-000065000000}"/>
    <cellStyle name="40% - Cor5" xfId="38" builtinId="47" customBuiltin="1"/>
    <cellStyle name="40% - Cor5 2" xfId="234" xr:uid="{00000000-0005-0000-0000-000067000000}"/>
    <cellStyle name="40% - Cor5 3" xfId="235" xr:uid="{00000000-0005-0000-0000-000068000000}"/>
    <cellStyle name="40% - Cor6" xfId="42" builtinId="51" customBuiltin="1"/>
    <cellStyle name="40% - Cor6 2" xfId="236" xr:uid="{00000000-0005-0000-0000-00006A000000}"/>
    <cellStyle name="40% - Cor6 3" xfId="237" xr:uid="{00000000-0005-0000-0000-00006B000000}"/>
    <cellStyle name="60% - Accent1 2" xfId="124" xr:uid="{00000000-0005-0000-0000-00006C000000}"/>
    <cellStyle name="60% - Accent1 3" xfId="238" xr:uid="{00000000-0005-0000-0000-00006D000000}"/>
    <cellStyle name="60% - Accent2 2" xfId="128" xr:uid="{00000000-0005-0000-0000-00006E000000}"/>
    <cellStyle name="60% - Accent2 3" xfId="239" xr:uid="{00000000-0005-0000-0000-00006F000000}"/>
    <cellStyle name="60% - Accent3 2" xfId="132" xr:uid="{00000000-0005-0000-0000-000070000000}"/>
    <cellStyle name="60% - Accent3 3" xfId="240" xr:uid="{00000000-0005-0000-0000-000071000000}"/>
    <cellStyle name="60% - Accent4 2" xfId="136" xr:uid="{00000000-0005-0000-0000-000072000000}"/>
    <cellStyle name="60% - Accent4 3" xfId="241" xr:uid="{00000000-0005-0000-0000-000073000000}"/>
    <cellStyle name="60% - Accent5 2" xfId="140" xr:uid="{00000000-0005-0000-0000-000074000000}"/>
    <cellStyle name="60% - Accent5 3" xfId="242" xr:uid="{00000000-0005-0000-0000-000075000000}"/>
    <cellStyle name="60% - Accent6 2" xfId="144" xr:uid="{00000000-0005-0000-0000-000076000000}"/>
    <cellStyle name="60% - Accent6 3" xfId="243" xr:uid="{00000000-0005-0000-0000-000077000000}"/>
    <cellStyle name="60% - Cor1" xfId="23" builtinId="32" customBuiltin="1"/>
    <cellStyle name="60% - Cor1 2" xfId="244" xr:uid="{00000000-0005-0000-0000-000079000000}"/>
    <cellStyle name="60% - Cor2" xfId="27" builtinId="36" customBuiltin="1"/>
    <cellStyle name="60% - Cor2 2" xfId="245" xr:uid="{00000000-0005-0000-0000-00007B000000}"/>
    <cellStyle name="60% - Cor3" xfId="31" builtinId="40" customBuiltin="1"/>
    <cellStyle name="60% - Cor3 2" xfId="246" xr:uid="{00000000-0005-0000-0000-00007D000000}"/>
    <cellStyle name="60% - Cor4" xfId="35" builtinId="44" customBuiltin="1"/>
    <cellStyle name="60% - Cor4 2" xfId="247" xr:uid="{00000000-0005-0000-0000-00007F000000}"/>
    <cellStyle name="60% - Cor5" xfId="39" builtinId="48" customBuiltin="1"/>
    <cellStyle name="60% - Cor5 2" xfId="248" xr:uid="{00000000-0005-0000-0000-000081000000}"/>
    <cellStyle name="60% - Cor6" xfId="43" builtinId="52" customBuiltin="1"/>
    <cellStyle name="60% - Cor6 2" xfId="249" xr:uid="{00000000-0005-0000-0000-000083000000}"/>
    <cellStyle name="Accent1 2" xfId="121" xr:uid="{00000000-0005-0000-0000-000084000000}"/>
    <cellStyle name="Accent1 3" xfId="250" xr:uid="{00000000-0005-0000-0000-000085000000}"/>
    <cellStyle name="Accent2 2" xfId="125" xr:uid="{00000000-0005-0000-0000-000086000000}"/>
    <cellStyle name="Accent2 3" xfId="251" xr:uid="{00000000-0005-0000-0000-000087000000}"/>
    <cellStyle name="Accent3 2" xfId="129" xr:uid="{00000000-0005-0000-0000-000088000000}"/>
    <cellStyle name="Accent3 3" xfId="252" xr:uid="{00000000-0005-0000-0000-000089000000}"/>
    <cellStyle name="Accent4 2" xfId="133" xr:uid="{00000000-0005-0000-0000-00008A000000}"/>
    <cellStyle name="Accent4 3" xfId="253" xr:uid="{00000000-0005-0000-0000-00008B000000}"/>
    <cellStyle name="Accent5 2" xfId="137" xr:uid="{00000000-0005-0000-0000-00008C000000}"/>
    <cellStyle name="Accent5 3" xfId="254" xr:uid="{00000000-0005-0000-0000-00008D000000}"/>
    <cellStyle name="Accent6 2" xfId="141" xr:uid="{00000000-0005-0000-0000-00008E000000}"/>
    <cellStyle name="Accent6 3" xfId="255" xr:uid="{00000000-0005-0000-0000-00008F000000}"/>
    <cellStyle name="Bad 2" xfId="110" xr:uid="{00000000-0005-0000-0000-000090000000}"/>
    <cellStyle name="Bad 3" xfId="256" xr:uid="{00000000-0005-0000-0000-000091000000}"/>
    <cellStyle name="Besuchter Hyperlink" xfId="257" xr:uid="{00000000-0005-0000-0000-000092000000}"/>
    <cellStyle name="Body" xfId="258" xr:uid="{00000000-0005-0000-0000-000093000000}"/>
    <cellStyle name="BoldCenter" xfId="259" xr:uid="{00000000-0005-0000-0000-000094000000}"/>
    <cellStyle name="BoldLeft" xfId="260" xr:uid="{00000000-0005-0000-0000-000095000000}"/>
    <cellStyle name="BoldRight" xfId="261" xr:uid="{00000000-0005-0000-0000-000096000000}"/>
    <cellStyle name="Cabeçalho 1" xfId="5" builtinId="16" customBuiltin="1"/>
    <cellStyle name="Cabeçalho 1 2" xfId="262" xr:uid="{00000000-0005-0000-0000-000098000000}"/>
    <cellStyle name="Cabeçalho 2" xfId="6" builtinId="17" customBuiltin="1"/>
    <cellStyle name="Cabeçalho 2 2" xfId="263" xr:uid="{00000000-0005-0000-0000-00009A000000}"/>
    <cellStyle name="Cabeçalho 3" xfId="7" builtinId="18" customBuiltin="1"/>
    <cellStyle name="Cabeçalho 3 2" xfId="264" xr:uid="{00000000-0005-0000-0000-00009C000000}"/>
    <cellStyle name="Cabeçalho 4" xfId="8" builtinId="19" customBuiltin="1"/>
    <cellStyle name="Cabeçalho 4 2" xfId="265" xr:uid="{00000000-0005-0000-0000-00009E000000}"/>
    <cellStyle name="Calculation 2" xfId="114" xr:uid="{00000000-0005-0000-0000-00009F000000}"/>
    <cellStyle name="Calculation 3" xfId="266" xr:uid="{00000000-0005-0000-0000-0000A0000000}"/>
    <cellStyle name="Cálculo" xfId="14" builtinId="22" customBuiltin="1"/>
    <cellStyle name="Cálculo 2" xfId="267" xr:uid="{00000000-0005-0000-0000-0000A2000000}"/>
    <cellStyle name="Célula Ligada" xfId="15" builtinId="24" customBuiltin="1"/>
    <cellStyle name="Célula Ligada 2" xfId="268" xr:uid="{00000000-0005-0000-0000-0000A4000000}"/>
    <cellStyle name="Center" xfId="269" xr:uid="{00000000-0005-0000-0000-0000A5000000}"/>
    <cellStyle name="Check Cell 2" xfId="116" xr:uid="{00000000-0005-0000-0000-0000A6000000}"/>
    <cellStyle name="Check Cell 3" xfId="270" xr:uid="{00000000-0005-0000-0000-0000A7000000}"/>
    <cellStyle name="Comma  - Style1" xfId="271" xr:uid="{00000000-0005-0000-0000-0000A8000000}"/>
    <cellStyle name="Comma  - Style2" xfId="272" xr:uid="{00000000-0005-0000-0000-0000A9000000}"/>
    <cellStyle name="Comma  - Style3" xfId="273" xr:uid="{00000000-0005-0000-0000-0000AA000000}"/>
    <cellStyle name="Comma 10" xfId="274" xr:uid="{00000000-0005-0000-0000-0000AB000000}"/>
    <cellStyle name="Comma 11" xfId="275" xr:uid="{00000000-0005-0000-0000-0000AC000000}"/>
    <cellStyle name="Comma 2" xfId="162" xr:uid="{00000000-0005-0000-0000-0000AD000000}"/>
    <cellStyle name="Comma 2 2" xfId="276" xr:uid="{00000000-0005-0000-0000-0000AE000000}"/>
    <cellStyle name="Comma 2 3" xfId="277" xr:uid="{00000000-0005-0000-0000-0000AF000000}"/>
    <cellStyle name="Comma 2 4" xfId="278" xr:uid="{00000000-0005-0000-0000-0000B0000000}"/>
    <cellStyle name="Comma 2 5" xfId="279" xr:uid="{00000000-0005-0000-0000-0000B1000000}"/>
    <cellStyle name="Comma 2 6" xfId="280" xr:uid="{00000000-0005-0000-0000-0000B2000000}"/>
    <cellStyle name="Comma 2 7" xfId="281" xr:uid="{00000000-0005-0000-0000-0000B3000000}"/>
    <cellStyle name="Comma 2 8" xfId="282" xr:uid="{00000000-0005-0000-0000-0000B4000000}"/>
    <cellStyle name="Comma 2 9" xfId="283" xr:uid="{00000000-0005-0000-0000-0000B5000000}"/>
    <cellStyle name="Comma 2_MAPA SWAPS_Copy of Mapas Junho2010(1)" xfId="284" xr:uid="{00000000-0005-0000-0000-0000B6000000}"/>
    <cellStyle name="Comma 3" xfId="285" xr:uid="{00000000-0005-0000-0000-0000B7000000}"/>
    <cellStyle name="Comma 4" xfId="286" xr:uid="{00000000-0005-0000-0000-0000B8000000}"/>
    <cellStyle name="Comma 5" xfId="287" xr:uid="{00000000-0005-0000-0000-0000B9000000}"/>
    <cellStyle name="Comma 6" xfId="288" xr:uid="{00000000-0005-0000-0000-0000BA000000}"/>
    <cellStyle name="Comma 7" xfId="289" xr:uid="{00000000-0005-0000-0000-0000BB000000}"/>
    <cellStyle name="Comma 8" xfId="290" xr:uid="{00000000-0005-0000-0000-0000BC000000}"/>
    <cellStyle name="Comma 9" xfId="291" xr:uid="{00000000-0005-0000-0000-0000BD000000}"/>
    <cellStyle name="Cor1" xfId="20" builtinId="29" customBuiltin="1"/>
    <cellStyle name="Cor1 2" xfId="292" xr:uid="{00000000-0005-0000-0000-0000BF000000}"/>
    <cellStyle name="Cor2" xfId="24" builtinId="33" customBuiltin="1"/>
    <cellStyle name="Cor2 2" xfId="293" xr:uid="{00000000-0005-0000-0000-0000C1000000}"/>
    <cellStyle name="Cor3" xfId="28" builtinId="37" customBuiltin="1"/>
    <cellStyle name="Cor3 2" xfId="294" xr:uid="{00000000-0005-0000-0000-0000C3000000}"/>
    <cellStyle name="Cor4" xfId="32" builtinId="41" customBuiltin="1"/>
    <cellStyle name="Cor4 2" xfId="295" xr:uid="{00000000-0005-0000-0000-0000C5000000}"/>
    <cellStyle name="Cor5" xfId="36" builtinId="45" customBuiltin="1"/>
    <cellStyle name="Cor5 2" xfId="296" xr:uid="{00000000-0005-0000-0000-0000C7000000}"/>
    <cellStyle name="Cor6" xfId="40" builtinId="49" customBuiltin="1"/>
    <cellStyle name="Cor6 2" xfId="297" xr:uid="{00000000-0005-0000-0000-0000C9000000}"/>
    <cellStyle name="Correcto 2" xfId="298" xr:uid="{00000000-0005-0000-0000-0000CA000000}"/>
    <cellStyle name="Correto" xfId="9" builtinId="26" customBuiltin="1"/>
    <cellStyle name="Curren - Style2" xfId="299" xr:uid="{00000000-0005-0000-0000-0000CC000000}"/>
    <cellStyle name="Curren - Style7" xfId="300" xr:uid="{00000000-0005-0000-0000-0000CD000000}"/>
    <cellStyle name="Curren - Style8" xfId="301" xr:uid="{00000000-0005-0000-0000-0000CE000000}"/>
    <cellStyle name="Currency 2" xfId="159" xr:uid="{00000000-0005-0000-0000-0000CF000000}"/>
    <cellStyle name="Date" xfId="302" xr:uid="{00000000-0005-0000-0000-0000D0000000}"/>
    <cellStyle name="Dezimal [0]_RESULTS" xfId="303" xr:uid="{00000000-0005-0000-0000-0000D1000000}"/>
    <cellStyle name="Dezimal_RESULTS" xfId="304" xr:uid="{00000000-0005-0000-0000-0000D2000000}"/>
    <cellStyle name="Entrada" xfId="12" builtinId="20" customBuiltin="1"/>
    <cellStyle name="Entrada 2" xfId="305" xr:uid="{00000000-0005-0000-0000-0000D4000000}"/>
    <cellStyle name="Estilo 1" xfId="47" xr:uid="{00000000-0005-0000-0000-0000D5000000}"/>
    <cellStyle name="Euro" xfId="48" xr:uid="{00000000-0005-0000-0000-0000D6000000}"/>
    <cellStyle name="Explanatory Text 2" xfId="119" xr:uid="{00000000-0005-0000-0000-0000D7000000}"/>
    <cellStyle name="Explanatory Text 3" xfId="306" xr:uid="{00000000-0005-0000-0000-0000D8000000}"/>
    <cellStyle name="F2" xfId="307" xr:uid="{00000000-0005-0000-0000-0000D9000000}"/>
    <cellStyle name="F3" xfId="308" xr:uid="{00000000-0005-0000-0000-0000DA000000}"/>
    <cellStyle name="F4" xfId="309" xr:uid="{00000000-0005-0000-0000-0000DB000000}"/>
    <cellStyle name="F5" xfId="310" xr:uid="{00000000-0005-0000-0000-0000DC000000}"/>
    <cellStyle name="F6" xfId="311" xr:uid="{00000000-0005-0000-0000-0000DD000000}"/>
    <cellStyle name="F7" xfId="312" xr:uid="{00000000-0005-0000-0000-0000DE000000}"/>
    <cellStyle name="F8" xfId="313" xr:uid="{00000000-0005-0000-0000-0000DF000000}"/>
    <cellStyle name="Fixed" xfId="314" xr:uid="{00000000-0005-0000-0000-0000E0000000}"/>
    <cellStyle name="Good 2" xfId="109" xr:uid="{00000000-0005-0000-0000-0000E1000000}"/>
    <cellStyle name="Good 3" xfId="315" xr:uid="{00000000-0005-0000-0000-0000E2000000}"/>
    <cellStyle name="gs]_x000d__x000a_Window=0,0,640,480, , ,3_x000d__x000a_dir1=5,7,637,250,-1,-1,1,30,201,1905,231,G:\UGRC\RB\B-DADOS\FOX-PRO\CRED-VEN\KP" xfId="316" xr:uid="{00000000-0005-0000-0000-0000E3000000}"/>
    <cellStyle name="gs]_x000d__x000a_Window=0,0,640,480, , ,3_x000d__x000a_dir1=5,7,637,250,-1,-1,1,30,201,1905,231,G:\UGRC\RB\B-DADOS\FOX-PRO\CRED-VEN\KP 2" xfId="317" xr:uid="{00000000-0005-0000-0000-0000E4000000}"/>
    <cellStyle name="gs]_x000d__x000a_Window=0,0,640,480, , ,3_x000d__x000a_dir1=5,7,637,250,-1,-1,1,30,201,1905,231,G:\UGRC\RB\B-DADOS\FOX-PRO\CRED-VEN\KP 3" xfId="318" xr:uid="{00000000-0005-0000-0000-0000E5000000}"/>
    <cellStyle name="gs]_x000d__x000a_Window=0,0,640,480, , ,3_x000d__x000a_dir1=5,7,637,250,-1,-1,1,30,201,1905,231,G:\UGRC\RB\B-DADOS\FOX-PRO\CRED-VEN\KP 4" xfId="319" xr:uid="{00000000-0005-0000-0000-0000E6000000}"/>
    <cellStyle name="Header1" xfId="320" xr:uid="{00000000-0005-0000-0000-0000E7000000}"/>
    <cellStyle name="Header2" xfId="321" xr:uid="{00000000-0005-0000-0000-0000E8000000}"/>
    <cellStyle name="Heading" xfId="322" xr:uid="{00000000-0005-0000-0000-0000E9000000}"/>
    <cellStyle name="Heading 1 2" xfId="105" xr:uid="{00000000-0005-0000-0000-0000EA000000}"/>
    <cellStyle name="Heading 1 3" xfId="323" xr:uid="{00000000-0005-0000-0000-0000EB000000}"/>
    <cellStyle name="Heading 2 2" xfId="106" xr:uid="{00000000-0005-0000-0000-0000EC000000}"/>
    <cellStyle name="Heading 2 3" xfId="324" xr:uid="{00000000-0005-0000-0000-0000ED000000}"/>
    <cellStyle name="Heading 3 2" xfId="107" xr:uid="{00000000-0005-0000-0000-0000EE000000}"/>
    <cellStyle name="Heading 3 3" xfId="325" xr:uid="{00000000-0005-0000-0000-0000EF000000}"/>
    <cellStyle name="Heading 4 2" xfId="108" xr:uid="{00000000-0005-0000-0000-0000F0000000}"/>
    <cellStyle name="Heading 4 3" xfId="326" xr:uid="{00000000-0005-0000-0000-0000F1000000}"/>
    <cellStyle name="Heading1" xfId="327" xr:uid="{00000000-0005-0000-0000-0000F2000000}"/>
    <cellStyle name="Heading2" xfId="328" xr:uid="{00000000-0005-0000-0000-0000F3000000}"/>
    <cellStyle name="Hiperligação" xfId="164" builtinId="8"/>
    <cellStyle name="Hipervínculo" xfId="329" xr:uid="{00000000-0005-0000-0000-0000F5000000}"/>
    <cellStyle name="Hipervínculo visitado" xfId="330" xr:uid="{00000000-0005-0000-0000-0000F6000000}"/>
    <cellStyle name="Incorrecto 2" xfId="331" xr:uid="{00000000-0005-0000-0000-0000F7000000}"/>
    <cellStyle name="Incorrecto 3" xfId="332" xr:uid="{00000000-0005-0000-0000-0000F8000000}"/>
    <cellStyle name="Incorreto" xfId="10" builtinId="27" customBuiltin="1"/>
    <cellStyle name="Input 2" xfId="112" xr:uid="{00000000-0005-0000-0000-0000FA000000}"/>
    <cellStyle name="Input 3" xfId="333" xr:uid="{00000000-0005-0000-0000-0000FB000000}"/>
    <cellStyle name="Left" xfId="334" xr:uid="{00000000-0005-0000-0000-0000FC000000}"/>
    <cellStyle name="Linked Cell 2" xfId="115" xr:uid="{00000000-0005-0000-0000-0000FD000000}"/>
    <cellStyle name="Linked Cell 3" xfId="335" xr:uid="{00000000-0005-0000-0000-0000FE000000}"/>
    <cellStyle name="Millares [0]_ Distribution of revenue" xfId="336" xr:uid="{00000000-0005-0000-0000-0000FF000000}"/>
    <cellStyle name="Millares_ Distribution of revenue" xfId="337" xr:uid="{00000000-0005-0000-0000-000000010000}"/>
    <cellStyle name="Moeda 2" xfId="338" xr:uid="{00000000-0005-0000-0000-000001010000}"/>
    <cellStyle name="Moneda [0]_ Distribution of revenue" xfId="339" xr:uid="{00000000-0005-0000-0000-000002010000}"/>
    <cellStyle name="Moneda_ Distribution of revenue" xfId="340" xr:uid="{00000000-0005-0000-0000-000003010000}"/>
    <cellStyle name="Neutral 2" xfId="111" xr:uid="{00000000-0005-0000-0000-000004010000}"/>
    <cellStyle name="Neutral 3" xfId="341" xr:uid="{00000000-0005-0000-0000-000005010000}"/>
    <cellStyle name="Neutral 4" xfId="342" xr:uid="{00000000-0005-0000-0000-000006010000}"/>
    <cellStyle name="Neutro" xfId="11" builtinId="28" customBuiltin="1"/>
    <cellStyle name="Neutro 2" xfId="343" xr:uid="{00000000-0005-0000-0000-000008010000}"/>
    <cellStyle name="no dec" xfId="344" xr:uid="{00000000-0005-0000-0000-000009010000}"/>
    <cellStyle name="Normal" xfId="0" builtinId="0"/>
    <cellStyle name="Normal - Style1" xfId="345" xr:uid="{00000000-0005-0000-0000-00000B010000}"/>
    <cellStyle name="Normal 10" xfId="102" xr:uid="{00000000-0005-0000-0000-00000C010000}"/>
    <cellStyle name="Normal 10 2" xfId="161" xr:uid="{00000000-0005-0000-0000-00000D010000}"/>
    <cellStyle name="Normal 10 3" xfId="346" xr:uid="{00000000-0005-0000-0000-00000E010000}"/>
    <cellStyle name="Normal 11" xfId="103" xr:uid="{00000000-0005-0000-0000-00000F010000}"/>
    <cellStyle name="Normal 11 2" xfId="347" xr:uid="{00000000-0005-0000-0000-000010010000}"/>
    <cellStyle name="Normal 12" xfId="1" xr:uid="{00000000-0005-0000-0000-000011010000}"/>
    <cellStyle name="Normal 12 2" xfId="104" xr:uid="{00000000-0005-0000-0000-000012010000}"/>
    <cellStyle name="Normal 12 3" xfId="348" xr:uid="{00000000-0005-0000-0000-000013010000}"/>
    <cellStyle name="Normal 13" xfId="145" xr:uid="{00000000-0005-0000-0000-000014010000}"/>
    <cellStyle name="Normal 14" xfId="3" xr:uid="{00000000-0005-0000-0000-000015010000}"/>
    <cellStyle name="Normal 14 2" xfId="163" xr:uid="{00000000-0005-0000-0000-000016010000}"/>
    <cellStyle name="Normal 14 2 2" xfId="642" xr:uid="{00000000-0005-0000-0000-000017010000}"/>
    <cellStyle name="Normal 15" xfId="44" xr:uid="{00000000-0005-0000-0000-000018010000}"/>
    <cellStyle name="Normal 16" xfId="349" xr:uid="{00000000-0005-0000-0000-000019010000}"/>
    <cellStyle name="Normal 17" xfId="350" xr:uid="{00000000-0005-0000-0000-00001A010000}"/>
    <cellStyle name="Normal 18" xfId="351" xr:uid="{00000000-0005-0000-0000-00001B010000}"/>
    <cellStyle name="Normal 19" xfId="352" xr:uid="{00000000-0005-0000-0000-00001C010000}"/>
    <cellStyle name="Normal 2" xfId="45" xr:uid="{00000000-0005-0000-0000-00001D010000}"/>
    <cellStyle name="Normal 2 10" xfId="353" xr:uid="{00000000-0005-0000-0000-00001E010000}"/>
    <cellStyle name="Normal 2 11" xfId="354" xr:uid="{00000000-0005-0000-0000-00001F010000}"/>
    <cellStyle name="Normal 2 11 2" xfId="355" xr:uid="{00000000-0005-0000-0000-000020010000}"/>
    <cellStyle name="Normal 2 12" xfId="356" xr:uid="{00000000-0005-0000-0000-000021010000}"/>
    <cellStyle name="Normal 2 13" xfId="357" xr:uid="{00000000-0005-0000-0000-000022010000}"/>
    <cellStyle name="Normal 2 14" xfId="358" xr:uid="{00000000-0005-0000-0000-000023010000}"/>
    <cellStyle name="Normal 2 15" xfId="359" xr:uid="{00000000-0005-0000-0000-000024010000}"/>
    <cellStyle name="Normal 2 16" xfId="360" xr:uid="{00000000-0005-0000-0000-000025010000}"/>
    <cellStyle name="Normal 2 17" xfId="361" xr:uid="{00000000-0005-0000-0000-000026010000}"/>
    <cellStyle name="Normal 2 18" xfId="362" xr:uid="{00000000-0005-0000-0000-000027010000}"/>
    <cellStyle name="Normal 2 19" xfId="363" xr:uid="{00000000-0005-0000-0000-000028010000}"/>
    <cellStyle name="Normal 2 2" xfId="364" xr:uid="{00000000-0005-0000-0000-000029010000}"/>
    <cellStyle name="Normal 2 2 2" xfId="365" xr:uid="{00000000-0005-0000-0000-00002A010000}"/>
    <cellStyle name="Normal 2 2 2 2" xfId="366" xr:uid="{00000000-0005-0000-0000-00002B010000}"/>
    <cellStyle name="Normal 2 2_MAPA SWAPS_Copy of Mapas Junho2010(1)" xfId="367" xr:uid="{00000000-0005-0000-0000-00002C010000}"/>
    <cellStyle name="Normal 2 20" xfId="368" xr:uid="{00000000-0005-0000-0000-00002D010000}"/>
    <cellStyle name="Normal 2 21" xfId="369" xr:uid="{00000000-0005-0000-0000-00002E010000}"/>
    <cellStyle name="Normal 2 22" xfId="370" xr:uid="{00000000-0005-0000-0000-00002F010000}"/>
    <cellStyle name="Normal 2 23" xfId="371" xr:uid="{00000000-0005-0000-0000-000030010000}"/>
    <cellStyle name="Normal 2 24" xfId="372" xr:uid="{00000000-0005-0000-0000-000031010000}"/>
    <cellStyle name="Normal 2 24 2" xfId="373" xr:uid="{00000000-0005-0000-0000-000032010000}"/>
    <cellStyle name="Normal 2 25" xfId="374" xr:uid="{00000000-0005-0000-0000-000033010000}"/>
    <cellStyle name="Normal 2 26" xfId="375" xr:uid="{00000000-0005-0000-0000-000034010000}"/>
    <cellStyle name="Normal 2 3" xfId="376" xr:uid="{00000000-0005-0000-0000-000035010000}"/>
    <cellStyle name="Normal 2 4" xfId="377" xr:uid="{00000000-0005-0000-0000-000036010000}"/>
    <cellStyle name="Normal 2 5" xfId="378" xr:uid="{00000000-0005-0000-0000-000037010000}"/>
    <cellStyle name="Normal 2 6" xfId="379" xr:uid="{00000000-0005-0000-0000-000038010000}"/>
    <cellStyle name="Normal 2 7" xfId="380" xr:uid="{00000000-0005-0000-0000-000039010000}"/>
    <cellStyle name="Normal 2 8" xfId="381" xr:uid="{00000000-0005-0000-0000-00003A010000}"/>
    <cellStyle name="Normal 2 9" xfId="382" xr:uid="{00000000-0005-0000-0000-00003B010000}"/>
    <cellStyle name="Normal 2_MAPA SWAPS_Copy of Mapas Junho2010(1)" xfId="383" xr:uid="{00000000-0005-0000-0000-00003C010000}"/>
    <cellStyle name="Normal 20" xfId="384" xr:uid="{00000000-0005-0000-0000-00003D010000}"/>
    <cellStyle name="Normal 21" xfId="385" xr:uid="{00000000-0005-0000-0000-00003E010000}"/>
    <cellStyle name="Normal 22" xfId="386" xr:uid="{00000000-0005-0000-0000-00003F010000}"/>
    <cellStyle name="Normal 23" xfId="387" xr:uid="{00000000-0005-0000-0000-000040010000}"/>
    <cellStyle name="Normal 24" xfId="388" xr:uid="{00000000-0005-0000-0000-000041010000}"/>
    <cellStyle name="Normal 25" xfId="389" xr:uid="{00000000-0005-0000-0000-000042010000}"/>
    <cellStyle name="Normal 26" xfId="390" xr:uid="{00000000-0005-0000-0000-000043010000}"/>
    <cellStyle name="Normal 27" xfId="391" xr:uid="{00000000-0005-0000-0000-000044010000}"/>
    <cellStyle name="Normal 28" xfId="392" xr:uid="{00000000-0005-0000-0000-000045010000}"/>
    <cellStyle name="Normal 29" xfId="393" xr:uid="{00000000-0005-0000-0000-000046010000}"/>
    <cellStyle name="Normal 3" xfId="100" xr:uid="{00000000-0005-0000-0000-000047010000}"/>
    <cellStyle name="Normal 3 10" xfId="394" xr:uid="{00000000-0005-0000-0000-000048010000}"/>
    <cellStyle name="Normal 3 11" xfId="395" xr:uid="{00000000-0005-0000-0000-000049010000}"/>
    <cellStyle name="Normal 3 12" xfId="396" xr:uid="{00000000-0005-0000-0000-00004A010000}"/>
    <cellStyle name="Normal 3 13" xfId="397" xr:uid="{00000000-0005-0000-0000-00004B010000}"/>
    <cellStyle name="Normal 3 14" xfId="398" xr:uid="{00000000-0005-0000-0000-00004C010000}"/>
    <cellStyle name="Normal 3 15" xfId="399" xr:uid="{00000000-0005-0000-0000-00004D010000}"/>
    <cellStyle name="Normal 3 16" xfId="400" xr:uid="{00000000-0005-0000-0000-00004E010000}"/>
    <cellStyle name="Normal 3 17" xfId="401" xr:uid="{00000000-0005-0000-0000-00004F010000}"/>
    <cellStyle name="Normal 3 2" xfId="402" xr:uid="{00000000-0005-0000-0000-000050010000}"/>
    <cellStyle name="Normal 3 3" xfId="403" xr:uid="{00000000-0005-0000-0000-000051010000}"/>
    <cellStyle name="Normal 3 4" xfId="404" xr:uid="{00000000-0005-0000-0000-000052010000}"/>
    <cellStyle name="Normal 3 5" xfId="405" xr:uid="{00000000-0005-0000-0000-000053010000}"/>
    <cellStyle name="Normal 3 6" xfId="406" xr:uid="{00000000-0005-0000-0000-000054010000}"/>
    <cellStyle name="Normal 3 7" xfId="407" xr:uid="{00000000-0005-0000-0000-000055010000}"/>
    <cellStyle name="Normal 3 8" xfId="408" xr:uid="{00000000-0005-0000-0000-000056010000}"/>
    <cellStyle name="Normal 3 9" xfId="409" xr:uid="{00000000-0005-0000-0000-000057010000}"/>
    <cellStyle name="Normal 3_Subsídios 2010-2013" xfId="410" xr:uid="{00000000-0005-0000-0000-000058010000}"/>
    <cellStyle name="Normal 30" xfId="411" xr:uid="{00000000-0005-0000-0000-000059010000}"/>
    <cellStyle name="Normal 31" xfId="412" xr:uid="{00000000-0005-0000-0000-00005A010000}"/>
    <cellStyle name="Normal 32" xfId="413" xr:uid="{00000000-0005-0000-0000-00005B010000}"/>
    <cellStyle name="Normal 33" xfId="414" xr:uid="{00000000-0005-0000-0000-00005C010000}"/>
    <cellStyle name="Normal 34" xfId="415" xr:uid="{00000000-0005-0000-0000-00005D010000}"/>
    <cellStyle name="Normal 34 2" xfId="416" xr:uid="{00000000-0005-0000-0000-00005E010000}"/>
    <cellStyle name="Normal 34 2 2" xfId="417" xr:uid="{00000000-0005-0000-0000-00005F010000}"/>
    <cellStyle name="Normal 34 2 2 2" xfId="418" xr:uid="{00000000-0005-0000-0000-000060010000}"/>
    <cellStyle name="Normal 34 2 2 2 2" xfId="419" xr:uid="{00000000-0005-0000-0000-000061010000}"/>
    <cellStyle name="Normal 34 2 2 2 3" xfId="420" xr:uid="{00000000-0005-0000-0000-000062010000}"/>
    <cellStyle name="Normal 34 2 2 2 4" xfId="421" xr:uid="{00000000-0005-0000-0000-000063010000}"/>
    <cellStyle name="Normal 34 2 2 2 5" xfId="422" xr:uid="{00000000-0005-0000-0000-000064010000}"/>
    <cellStyle name="Normal 34 2 2 3" xfId="423" xr:uid="{00000000-0005-0000-0000-000065010000}"/>
    <cellStyle name="Normal 34 2 2 4" xfId="424" xr:uid="{00000000-0005-0000-0000-000066010000}"/>
    <cellStyle name="Normal 34 2 2 5" xfId="425" xr:uid="{00000000-0005-0000-0000-000067010000}"/>
    <cellStyle name="Normal 34 2 2 6" xfId="426" xr:uid="{00000000-0005-0000-0000-000068010000}"/>
    <cellStyle name="Normal 34 2 3" xfId="427" xr:uid="{00000000-0005-0000-0000-000069010000}"/>
    <cellStyle name="Normal 34 2 3 2" xfId="428" xr:uid="{00000000-0005-0000-0000-00006A010000}"/>
    <cellStyle name="Normal 34 2 3 3" xfId="429" xr:uid="{00000000-0005-0000-0000-00006B010000}"/>
    <cellStyle name="Normal 34 2 3 4" xfId="430" xr:uid="{00000000-0005-0000-0000-00006C010000}"/>
    <cellStyle name="Normal 34 2 3 5" xfId="431" xr:uid="{00000000-0005-0000-0000-00006D010000}"/>
    <cellStyle name="Normal 34 2 4" xfId="432" xr:uid="{00000000-0005-0000-0000-00006E010000}"/>
    <cellStyle name="Normal 34 2 5" xfId="433" xr:uid="{00000000-0005-0000-0000-00006F010000}"/>
    <cellStyle name="Normal 34 2 6" xfId="434" xr:uid="{00000000-0005-0000-0000-000070010000}"/>
    <cellStyle name="Normal 34 2 7" xfId="435" xr:uid="{00000000-0005-0000-0000-000071010000}"/>
    <cellStyle name="Normal 34 3" xfId="436" xr:uid="{00000000-0005-0000-0000-000072010000}"/>
    <cellStyle name="Normal 34 3 2" xfId="437" xr:uid="{00000000-0005-0000-0000-000073010000}"/>
    <cellStyle name="Normal 34 3 2 2" xfId="438" xr:uid="{00000000-0005-0000-0000-000074010000}"/>
    <cellStyle name="Normal 34 3 2 2 2" xfId="439" xr:uid="{00000000-0005-0000-0000-000075010000}"/>
    <cellStyle name="Normal 34 3 2 2 3" xfId="440" xr:uid="{00000000-0005-0000-0000-000076010000}"/>
    <cellStyle name="Normal 34 3 2 2 4" xfId="441" xr:uid="{00000000-0005-0000-0000-000077010000}"/>
    <cellStyle name="Normal 34 3 2 2 5" xfId="442" xr:uid="{00000000-0005-0000-0000-000078010000}"/>
    <cellStyle name="Normal 34 3 2 3" xfId="443" xr:uid="{00000000-0005-0000-0000-000079010000}"/>
    <cellStyle name="Normal 34 3 2 4" xfId="444" xr:uid="{00000000-0005-0000-0000-00007A010000}"/>
    <cellStyle name="Normal 34 3 2 5" xfId="445" xr:uid="{00000000-0005-0000-0000-00007B010000}"/>
    <cellStyle name="Normal 34 3 2 6" xfId="446" xr:uid="{00000000-0005-0000-0000-00007C010000}"/>
    <cellStyle name="Normal 34 3 3" xfId="447" xr:uid="{00000000-0005-0000-0000-00007D010000}"/>
    <cellStyle name="Normal 34 3 3 2" xfId="448" xr:uid="{00000000-0005-0000-0000-00007E010000}"/>
    <cellStyle name="Normal 34 3 3 3" xfId="449" xr:uid="{00000000-0005-0000-0000-00007F010000}"/>
    <cellStyle name="Normal 34 3 3 4" xfId="450" xr:uid="{00000000-0005-0000-0000-000080010000}"/>
    <cellStyle name="Normal 34 3 3 5" xfId="451" xr:uid="{00000000-0005-0000-0000-000081010000}"/>
    <cellStyle name="Normal 34 3 4" xfId="452" xr:uid="{00000000-0005-0000-0000-000082010000}"/>
    <cellStyle name="Normal 34 3 5" xfId="453" xr:uid="{00000000-0005-0000-0000-000083010000}"/>
    <cellStyle name="Normal 34 3 6" xfId="454" xr:uid="{00000000-0005-0000-0000-000084010000}"/>
    <cellStyle name="Normal 34 3 7" xfId="455" xr:uid="{00000000-0005-0000-0000-000085010000}"/>
    <cellStyle name="Normal 34 4" xfId="456" xr:uid="{00000000-0005-0000-0000-000086010000}"/>
    <cellStyle name="Normal 34 4 2" xfId="457" xr:uid="{00000000-0005-0000-0000-000087010000}"/>
    <cellStyle name="Normal 34 4 2 2" xfId="458" xr:uid="{00000000-0005-0000-0000-000088010000}"/>
    <cellStyle name="Normal 34 4 2 3" xfId="459" xr:uid="{00000000-0005-0000-0000-000089010000}"/>
    <cellStyle name="Normal 34 4 2 4" xfId="460" xr:uid="{00000000-0005-0000-0000-00008A010000}"/>
    <cellStyle name="Normal 34 4 2 5" xfId="461" xr:uid="{00000000-0005-0000-0000-00008B010000}"/>
    <cellStyle name="Normal 34 4 3" xfId="462" xr:uid="{00000000-0005-0000-0000-00008C010000}"/>
    <cellStyle name="Normal 34 4 4" xfId="463" xr:uid="{00000000-0005-0000-0000-00008D010000}"/>
    <cellStyle name="Normal 34 4 5" xfId="464" xr:uid="{00000000-0005-0000-0000-00008E010000}"/>
    <cellStyle name="Normal 34 4 6" xfId="465" xr:uid="{00000000-0005-0000-0000-00008F010000}"/>
    <cellStyle name="Normal 34 5" xfId="466" xr:uid="{00000000-0005-0000-0000-000090010000}"/>
    <cellStyle name="Normal 34 5 2" xfId="467" xr:uid="{00000000-0005-0000-0000-000091010000}"/>
    <cellStyle name="Normal 34 5 3" xfId="468" xr:uid="{00000000-0005-0000-0000-000092010000}"/>
    <cellStyle name="Normal 34 5 4" xfId="469" xr:uid="{00000000-0005-0000-0000-000093010000}"/>
    <cellStyle name="Normal 34 5 5" xfId="470" xr:uid="{00000000-0005-0000-0000-000094010000}"/>
    <cellStyle name="Normal 34 6" xfId="471" xr:uid="{00000000-0005-0000-0000-000095010000}"/>
    <cellStyle name="Normal 34 7" xfId="472" xr:uid="{00000000-0005-0000-0000-000096010000}"/>
    <cellStyle name="Normal 34 8" xfId="473" xr:uid="{00000000-0005-0000-0000-000097010000}"/>
    <cellStyle name="Normal 34 9" xfId="474" xr:uid="{00000000-0005-0000-0000-000098010000}"/>
    <cellStyle name="Normal 35" xfId="475" xr:uid="{00000000-0005-0000-0000-000099010000}"/>
    <cellStyle name="Normal 36" xfId="476" xr:uid="{00000000-0005-0000-0000-00009A010000}"/>
    <cellStyle name="Normal 37" xfId="477" xr:uid="{00000000-0005-0000-0000-00009B010000}"/>
    <cellStyle name="Normal 38" xfId="478" xr:uid="{00000000-0005-0000-0000-00009C010000}"/>
    <cellStyle name="Normal 39" xfId="479" xr:uid="{00000000-0005-0000-0000-00009D010000}"/>
    <cellStyle name="Normal 4" xfId="96" xr:uid="{00000000-0005-0000-0000-00009E010000}"/>
    <cellStyle name="Normal 4 2" xfId="480" xr:uid="{00000000-0005-0000-0000-00009F010000}"/>
    <cellStyle name="Normal 4 3" xfId="481" xr:uid="{00000000-0005-0000-0000-0000A0010000}"/>
    <cellStyle name="Normal 40" xfId="482" xr:uid="{00000000-0005-0000-0000-0000A1010000}"/>
    <cellStyle name="Normal 41" xfId="483" xr:uid="{00000000-0005-0000-0000-0000A2010000}"/>
    <cellStyle name="Normal 42" xfId="484" xr:uid="{00000000-0005-0000-0000-0000A3010000}"/>
    <cellStyle name="Normal 43" xfId="485" xr:uid="{00000000-0005-0000-0000-0000A4010000}"/>
    <cellStyle name="Normal 44" xfId="486" xr:uid="{00000000-0005-0000-0000-0000A5010000}"/>
    <cellStyle name="Normal 45" xfId="487" xr:uid="{00000000-0005-0000-0000-0000A6010000}"/>
    <cellStyle name="Normal 46" xfId="488" xr:uid="{00000000-0005-0000-0000-0000A7010000}"/>
    <cellStyle name="Normal 47" xfId="489" xr:uid="{00000000-0005-0000-0000-0000A8010000}"/>
    <cellStyle name="Normal 48" xfId="490" xr:uid="{00000000-0005-0000-0000-0000A9010000}"/>
    <cellStyle name="Normal 49" xfId="491" xr:uid="{00000000-0005-0000-0000-0000AA010000}"/>
    <cellStyle name="Normal 5" xfId="94" xr:uid="{00000000-0005-0000-0000-0000AB010000}"/>
    <cellStyle name="Normal 5 2" xfId="492" xr:uid="{00000000-0005-0000-0000-0000AC010000}"/>
    <cellStyle name="Normal 50" xfId="493" xr:uid="{00000000-0005-0000-0000-0000AD010000}"/>
    <cellStyle name="Normal 51" xfId="494" xr:uid="{00000000-0005-0000-0000-0000AE010000}"/>
    <cellStyle name="Normal 52" xfId="495" xr:uid="{00000000-0005-0000-0000-0000AF010000}"/>
    <cellStyle name="Normal 53" xfId="496" xr:uid="{00000000-0005-0000-0000-0000B0010000}"/>
    <cellStyle name="Normal 54" xfId="497" xr:uid="{00000000-0005-0000-0000-0000B1010000}"/>
    <cellStyle name="Normal 55" xfId="498" xr:uid="{00000000-0005-0000-0000-0000B2010000}"/>
    <cellStyle name="Normal 56" xfId="499" xr:uid="{00000000-0005-0000-0000-0000B3010000}"/>
    <cellStyle name="Normal 57" xfId="500" xr:uid="{00000000-0005-0000-0000-0000B4010000}"/>
    <cellStyle name="Normal 58" xfId="501" xr:uid="{00000000-0005-0000-0000-0000B5010000}"/>
    <cellStyle name="Normal 59" xfId="502" xr:uid="{00000000-0005-0000-0000-0000B6010000}"/>
    <cellStyle name="Normal 6" xfId="91" xr:uid="{00000000-0005-0000-0000-0000B7010000}"/>
    <cellStyle name="Normal 60" xfId="503" xr:uid="{00000000-0005-0000-0000-0000B8010000}"/>
    <cellStyle name="Normal 61" xfId="504" xr:uid="{00000000-0005-0000-0000-0000B9010000}"/>
    <cellStyle name="Normal 62" xfId="505" xr:uid="{00000000-0005-0000-0000-0000BA010000}"/>
    <cellStyle name="Normal 63" xfId="506" xr:uid="{00000000-0005-0000-0000-0000BB010000}"/>
    <cellStyle name="Normal 64" xfId="507" xr:uid="{00000000-0005-0000-0000-0000BC010000}"/>
    <cellStyle name="Normal 65" xfId="508" xr:uid="{00000000-0005-0000-0000-0000BD010000}"/>
    <cellStyle name="Normal 66" xfId="509" xr:uid="{00000000-0005-0000-0000-0000BE010000}"/>
    <cellStyle name="Normal 67" xfId="510" xr:uid="{00000000-0005-0000-0000-0000BF010000}"/>
    <cellStyle name="Normal 68" xfId="511" xr:uid="{00000000-0005-0000-0000-0000C0010000}"/>
    <cellStyle name="Normal 69" xfId="512" xr:uid="{00000000-0005-0000-0000-0000C1010000}"/>
    <cellStyle name="Normal 7" xfId="93" xr:uid="{00000000-0005-0000-0000-0000C2010000}"/>
    <cellStyle name="Normal 70" xfId="513" xr:uid="{00000000-0005-0000-0000-0000C3010000}"/>
    <cellStyle name="Normal 71" xfId="514" xr:uid="{00000000-0005-0000-0000-0000C4010000}"/>
    <cellStyle name="Normal 72" xfId="515" xr:uid="{00000000-0005-0000-0000-0000C5010000}"/>
    <cellStyle name="Normal 73" xfId="516" xr:uid="{00000000-0005-0000-0000-0000C6010000}"/>
    <cellStyle name="Normal 74" xfId="517" xr:uid="{00000000-0005-0000-0000-0000C7010000}"/>
    <cellStyle name="Normal 75" xfId="518" xr:uid="{00000000-0005-0000-0000-0000C8010000}"/>
    <cellStyle name="Normal 76" xfId="519" xr:uid="{00000000-0005-0000-0000-0000C9010000}"/>
    <cellStyle name="Normal 77" xfId="520" xr:uid="{00000000-0005-0000-0000-0000CA010000}"/>
    <cellStyle name="Normal 78" xfId="521" xr:uid="{00000000-0005-0000-0000-0000CB010000}"/>
    <cellStyle name="Normal 78 2" xfId="522" xr:uid="{00000000-0005-0000-0000-0000CC010000}"/>
    <cellStyle name="Normal 79" xfId="523" xr:uid="{00000000-0005-0000-0000-0000CD010000}"/>
    <cellStyle name="Normal 8" xfId="89" xr:uid="{00000000-0005-0000-0000-0000CE010000}"/>
    <cellStyle name="Normal 80" xfId="524" xr:uid="{00000000-0005-0000-0000-0000CF010000}"/>
    <cellStyle name="Normal 81" xfId="525" xr:uid="{00000000-0005-0000-0000-0000D0010000}"/>
    <cellStyle name="Normal 82" xfId="526" xr:uid="{00000000-0005-0000-0000-0000D1010000}"/>
    <cellStyle name="Normal 83" xfId="527" xr:uid="{00000000-0005-0000-0000-0000D2010000}"/>
    <cellStyle name="Normal 9" xfId="101" xr:uid="{00000000-0005-0000-0000-0000D3010000}"/>
    <cellStyle name="Normal 9 2" xfId="528" xr:uid="{00000000-0005-0000-0000-0000D4010000}"/>
    <cellStyle name="Normal_REAV9497" xfId="2" xr:uid="{00000000-0005-0000-0000-0000D5010000}"/>
    <cellStyle name="Nota 2" xfId="529" xr:uid="{00000000-0005-0000-0000-0000D6010000}"/>
    <cellStyle name="Note 10" xfId="530" xr:uid="{00000000-0005-0000-0000-0000D7010000}"/>
    <cellStyle name="Note 2" xfId="97" xr:uid="{00000000-0005-0000-0000-0000D8010000}"/>
    <cellStyle name="Note 2 2" xfId="531" xr:uid="{00000000-0005-0000-0000-0000D9010000}"/>
    <cellStyle name="Note 3" xfId="92" xr:uid="{00000000-0005-0000-0000-0000DA010000}"/>
    <cellStyle name="Note 3 2" xfId="532" xr:uid="{00000000-0005-0000-0000-0000DB010000}"/>
    <cellStyle name="Note 4" xfId="90" xr:uid="{00000000-0005-0000-0000-0000DC010000}"/>
    <cellStyle name="Note 4 2" xfId="533" xr:uid="{00000000-0005-0000-0000-0000DD010000}"/>
    <cellStyle name="Note 5" xfId="95" xr:uid="{00000000-0005-0000-0000-0000DE010000}"/>
    <cellStyle name="Note 5 2" xfId="534" xr:uid="{00000000-0005-0000-0000-0000DF010000}"/>
    <cellStyle name="Note 6" xfId="98" xr:uid="{00000000-0005-0000-0000-0000E0010000}"/>
    <cellStyle name="Note 7" xfId="99" xr:uid="{00000000-0005-0000-0000-0000E1010000}"/>
    <cellStyle name="Note 8" xfId="118" xr:uid="{00000000-0005-0000-0000-0000E2010000}"/>
    <cellStyle name="Note 9" xfId="146" xr:uid="{00000000-0005-0000-0000-0000E3010000}"/>
    <cellStyle name="Output 2" xfId="113" xr:uid="{00000000-0005-0000-0000-0000E4010000}"/>
    <cellStyle name="Output 3" xfId="535" xr:uid="{00000000-0005-0000-0000-0000E5010000}"/>
    <cellStyle name="Percent (0)" xfId="536" xr:uid="{00000000-0005-0000-0000-0000E6010000}"/>
    <cellStyle name="Percent (0) 2" xfId="537" xr:uid="{00000000-0005-0000-0000-0000E7010000}"/>
    <cellStyle name="Percent (0) 3" xfId="538" xr:uid="{00000000-0005-0000-0000-0000E8010000}"/>
    <cellStyle name="Percent (0) 4" xfId="539" xr:uid="{00000000-0005-0000-0000-0000E9010000}"/>
    <cellStyle name="Percent 2" xfId="46" xr:uid="{00000000-0005-0000-0000-0000EA010000}"/>
    <cellStyle name="Percent 2 2" xfId="540" xr:uid="{00000000-0005-0000-0000-0000EB010000}"/>
    <cellStyle name="Percent 2 3" xfId="541" xr:uid="{00000000-0005-0000-0000-0000EC010000}"/>
    <cellStyle name="Percent 2 4" xfId="542" xr:uid="{00000000-0005-0000-0000-0000ED010000}"/>
    <cellStyle name="Percent 2 5" xfId="543" xr:uid="{00000000-0005-0000-0000-0000EE010000}"/>
    <cellStyle name="Percent 2 6" xfId="544" xr:uid="{00000000-0005-0000-0000-0000EF010000}"/>
    <cellStyle name="Percent 2 7" xfId="545" xr:uid="{00000000-0005-0000-0000-0000F0010000}"/>
    <cellStyle name="Percent 2 8" xfId="546" xr:uid="{00000000-0005-0000-0000-0000F1010000}"/>
    <cellStyle name="Percent 2 9" xfId="547" xr:uid="{00000000-0005-0000-0000-0000F2010000}"/>
    <cellStyle name="Percent 3" xfId="160" xr:uid="{00000000-0005-0000-0000-0000F3010000}"/>
    <cellStyle name="Percent 4" xfId="548" xr:uid="{00000000-0005-0000-0000-0000F4010000}"/>
    <cellStyle name="Percentagem" xfId="165" builtinId="5"/>
    <cellStyle name="Percentagem 2" xfId="549" xr:uid="{00000000-0005-0000-0000-0000F6010000}"/>
    <cellStyle name="Percentagem 2 2" xfId="550" xr:uid="{00000000-0005-0000-0000-0000F7010000}"/>
    <cellStyle name="Percentagem 3" xfId="551" xr:uid="{00000000-0005-0000-0000-0000F8010000}"/>
    <cellStyle name="Percentagem 4" xfId="552" xr:uid="{00000000-0005-0000-0000-0000F9010000}"/>
    <cellStyle name="Percentagem 5" xfId="553" xr:uid="{00000000-0005-0000-0000-0000FA010000}"/>
    <cellStyle name="Saída" xfId="13" builtinId="21" customBuiltin="1"/>
    <cellStyle name="Saída 2" xfId="554" xr:uid="{00000000-0005-0000-0000-0000FC010000}"/>
    <cellStyle name="SAPBEXaggData" xfId="49" xr:uid="{00000000-0005-0000-0000-0000FD010000}"/>
    <cellStyle name="SAPBEXaggData 2" xfId="555" xr:uid="{00000000-0005-0000-0000-0000FE010000}"/>
    <cellStyle name="SAPBEXaggData 2 2" xfId="556" xr:uid="{00000000-0005-0000-0000-0000FF010000}"/>
    <cellStyle name="SAPBEXaggData 3" xfId="557" xr:uid="{00000000-0005-0000-0000-000000020000}"/>
    <cellStyle name="SAPBEXaggDataEmph" xfId="50" xr:uid="{00000000-0005-0000-0000-000001020000}"/>
    <cellStyle name="SAPBEXaggItem" xfId="51" xr:uid="{00000000-0005-0000-0000-000002020000}"/>
    <cellStyle name="SAPBEXaggItem 2" xfId="558" xr:uid="{00000000-0005-0000-0000-000003020000}"/>
    <cellStyle name="SAPBEXaggItem 2 2" xfId="559" xr:uid="{00000000-0005-0000-0000-000004020000}"/>
    <cellStyle name="SAPBEXaggItem 3" xfId="560" xr:uid="{00000000-0005-0000-0000-000005020000}"/>
    <cellStyle name="SAPBEXaggItemX" xfId="52" xr:uid="{00000000-0005-0000-0000-000006020000}"/>
    <cellStyle name="SAPBEXaggItemX 2" xfId="561" xr:uid="{00000000-0005-0000-0000-000007020000}"/>
    <cellStyle name="SAPBEXaggItemX 3" xfId="562" xr:uid="{00000000-0005-0000-0000-000008020000}"/>
    <cellStyle name="SAPBEXchaText" xfId="53" xr:uid="{00000000-0005-0000-0000-000009020000}"/>
    <cellStyle name="SAPBEXchaText 2" xfId="563" xr:uid="{00000000-0005-0000-0000-00000A020000}"/>
    <cellStyle name="SAPBEXchaText 2 2" xfId="564" xr:uid="{00000000-0005-0000-0000-00000B020000}"/>
    <cellStyle name="SAPBEXexcBad7" xfId="54" xr:uid="{00000000-0005-0000-0000-00000C020000}"/>
    <cellStyle name="SAPBEXexcBad7 2" xfId="565" xr:uid="{00000000-0005-0000-0000-00000D020000}"/>
    <cellStyle name="SAPBEXexcBad7 3" xfId="566" xr:uid="{00000000-0005-0000-0000-00000E020000}"/>
    <cellStyle name="SAPBEXexcBad8" xfId="55" xr:uid="{00000000-0005-0000-0000-00000F020000}"/>
    <cellStyle name="SAPBEXexcBad8 2" xfId="567" xr:uid="{00000000-0005-0000-0000-000010020000}"/>
    <cellStyle name="SAPBEXexcBad8 3" xfId="568" xr:uid="{00000000-0005-0000-0000-000011020000}"/>
    <cellStyle name="SAPBEXexcBad9" xfId="56" xr:uid="{00000000-0005-0000-0000-000012020000}"/>
    <cellStyle name="SAPBEXexcBad9 2" xfId="569" xr:uid="{00000000-0005-0000-0000-000013020000}"/>
    <cellStyle name="SAPBEXexcBad9 3" xfId="570" xr:uid="{00000000-0005-0000-0000-000014020000}"/>
    <cellStyle name="SAPBEXexcCritical4" xfId="57" xr:uid="{00000000-0005-0000-0000-000015020000}"/>
    <cellStyle name="SAPBEXexcCritical4 2" xfId="571" xr:uid="{00000000-0005-0000-0000-000016020000}"/>
    <cellStyle name="SAPBEXexcCritical4 3" xfId="572" xr:uid="{00000000-0005-0000-0000-000017020000}"/>
    <cellStyle name="SAPBEXexcCritical5" xfId="58" xr:uid="{00000000-0005-0000-0000-000018020000}"/>
    <cellStyle name="SAPBEXexcCritical5 2" xfId="573" xr:uid="{00000000-0005-0000-0000-000019020000}"/>
    <cellStyle name="SAPBEXexcCritical5 3" xfId="574" xr:uid="{00000000-0005-0000-0000-00001A020000}"/>
    <cellStyle name="SAPBEXexcCritical6" xfId="59" xr:uid="{00000000-0005-0000-0000-00001B020000}"/>
    <cellStyle name="SAPBEXexcCritical6 2" xfId="575" xr:uid="{00000000-0005-0000-0000-00001C020000}"/>
    <cellStyle name="SAPBEXexcCritical6 3" xfId="576" xr:uid="{00000000-0005-0000-0000-00001D020000}"/>
    <cellStyle name="SAPBEXexcGood1" xfId="60" xr:uid="{00000000-0005-0000-0000-00001E020000}"/>
    <cellStyle name="SAPBEXexcGood1 2" xfId="577" xr:uid="{00000000-0005-0000-0000-00001F020000}"/>
    <cellStyle name="SAPBEXexcGood1 3" xfId="578" xr:uid="{00000000-0005-0000-0000-000020020000}"/>
    <cellStyle name="SAPBEXexcGood2" xfId="61" xr:uid="{00000000-0005-0000-0000-000021020000}"/>
    <cellStyle name="SAPBEXexcGood2 2" xfId="579" xr:uid="{00000000-0005-0000-0000-000022020000}"/>
    <cellStyle name="SAPBEXexcGood2 3" xfId="580" xr:uid="{00000000-0005-0000-0000-000023020000}"/>
    <cellStyle name="SAPBEXexcGood3" xfId="62" xr:uid="{00000000-0005-0000-0000-000024020000}"/>
    <cellStyle name="SAPBEXexcGood3 2" xfId="581" xr:uid="{00000000-0005-0000-0000-000025020000}"/>
    <cellStyle name="SAPBEXexcGood3 3" xfId="582" xr:uid="{00000000-0005-0000-0000-000026020000}"/>
    <cellStyle name="SAPBEXfilterDrill" xfId="63" xr:uid="{00000000-0005-0000-0000-000027020000}"/>
    <cellStyle name="SAPBEXfilterItem" xfId="64" xr:uid="{00000000-0005-0000-0000-000028020000}"/>
    <cellStyle name="SAPBEXfilterItem 2" xfId="583" xr:uid="{00000000-0005-0000-0000-000029020000}"/>
    <cellStyle name="SAPBEXfilterItem 3" xfId="584" xr:uid="{00000000-0005-0000-0000-00002A020000}"/>
    <cellStyle name="SAPBEXfilterText" xfId="65" xr:uid="{00000000-0005-0000-0000-00002B020000}"/>
    <cellStyle name="SAPBEXformats" xfId="66" xr:uid="{00000000-0005-0000-0000-00002C020000}"/>
    <cellStyle name="SAPBEXheaderItem" xfId="67" xr:uid="{00000000-0005-0000-0000-00002D020000}"/>
    <cellStyle name="SAPBEXheaderItem 2" xfId="585" xr:uid="{00000000-0005-0000-0000-00002E020000}"/>
    <cellStyle name="SAPBEXheaderItem 2 2" xfId="586" xr:uid="{00000000-0005-0000-0000-00002F020000}"/>
    <cellStyle name="SAPBEXheaderItem 3" xfId="587" xr:uid="{00000000-0005-0000-0000-000030020000}"/>
    <cellStyle name="SAPBEXheaderItem 4" xfId="588" xr:uid="{00000000-0005-0000-0000-000031020000}"/>
    <cellStyle name="SAPBEXheaderText" xfId="68" xr:uid="{00000000-0005-0000-0000-000032020000}"/>
    <cellStyle name="SAPBEXheaderText 2" xfId="589" xr:uid="{00000000-0005-0000-0000-000033020000}"/>
    <cellStyle name="SAPBEXheaderText 2 2" xfId="590" xr:uid="{00000000-0005-0000-0000-000034020000}"/>
    <cellStyle name="SAPBEXheaderText 3" xfId="591" xr:uid="{00000000-0005-0000-0000-000035020000}"/>
    <cellStyle name="SAPBEXheaderText 4" xfId="592" xr:uid="{00000000-0005-0000-0000-000036020000}"/>
    <cellStyle name="SAPBEXHLevel0" xfId="69" xr:uid="{00000000-0005-0000-0000-000037020000}"/>
    <cellStyle name="SAPBEXHLevel0X" xfId="70" xr:uid="{00000000-0005-0000-0000-000038020000}"/>
    <cellStyle name="SAPBEXHLevel0X 2" xfId="593" xr:uid="{00000000-0005-0000-0000-000039020000}"/>
    <cellStyle name="SAPBEXHLevel0X 3" xfId="594" xr:uid="{00000000-0005-0000-0000-00003A020000}"/>
    <cellStyle name="SAPBEXHLevel1" xfId="71" xr:uid="{00000000-0005-0000-0000-00003B020000}"/>
    <cellStyle name="SAPBEXHLevel1X" xfId="72" xr:uid="{00000000-0005-0000-0000-00003C020000}"/>
    <cellStyle name="SAPBEXHLevel1X 2" xfId="595" xr:uid="{00000000-0005-0000-0000-00003D020000}"/>
    <cellStyle name="SAPBEXHLevel2" xfId="73" xr:uid="{00000000-0005-0000-0000-00003E020000}"/>
    <cellStyle name="SAPBEXHLevel2X" xfId="74" xr:uid="{00000000-0005-0000-0000-00003F020000}"/>
    <cellStyle name="SAPBEXHLevel3" xfId="75" xr:uid="{00000000-0005-0000-0000-000040020000}"/>
    <cellStyle name="SAPBEXHLevel3X" xfId="76" xr:uid="{00000000-0005-0000-0000-000041020000}"/>
    <cellStyle name="SAPBEXresData" xfId="77" xr:uid="{00000000-0005-0000-0000-000042020000}"/>
    <cellStyle name="SAPBEXresData 2" xfId="596" xr:uid="{00000000-0005-0000-0000-000043020000}"/>
    <cellStyle name="SAPBEXresData 3" xfId="597" xr:uid="{00000000-0005-0000-0000-000044020000}"/>
    <cellStyle name="SAPBEXresDataEmph" xfId="78" xr:uid="{00000000-0005-0000-0000-000045020000}"/>
    <cellStyle name="SAPBEXresItem" xfId="79" xr:uid="{00000000-0005-0000-0000-000046020000}"/>
    <cellStyle name="SAPBEXresItem 2" xfId="598" xr:uid="{00000000-0005-0000-0000-000047020000}"/>
    <cellStyle name="SAPBEXresItem 3" xfId="599" xr:uid="{00000000-0005-0000-0000-000048020000}"/>
    <cellStyle name="SAPBEXresItemX" xfId="80" xr:uid="{00000000-0005-0000-0000-000049020000}"/>
    <cellStyle name="SAPBEXresItemX 2" xfId="600" xr:uid="{00000000-0005-0000-0000-00004A020000}"/>
    <cellStyle name="SAPBEXresItemX 3" xfId="601" xr:uid="{00000000-0005-0000-0000-00004B020000}"/>
    <cellStyle name="SAPBEXstdData" xfId="81" xr:uid="{00000000-0005-0000-0000-00004C020000}"/>
    <cellStyle name="SAPBEXstdData 2" xfId="602" xr:uid="{00000000-0005-0000-0000-00004D020000}"/>
    <cellStyle name="SAPBEXstdData 2 2" xfId="603" xr:uid="{00000000-0005-0000-0000-00004E020000}"/>
    <cellStyle name="SAPBEXstdData 3" xfId="604" xr:uid="{00000000-0005-0000-0000-00004F020000}"/>
    <cellStyle name="SAPBEXstdDataEmph" xfId="82" xr:uid="{00000000-0005-0000-0000-000050020000}"/>
    <cellStyle name="SAPBEXstdItem" xfId="83" xr:uid="{00000000-0005-0000-0000-000051020000}"/>
    <cellStyle name="SAPBEXstdItem 2" xfId="605" xr:uid="{00000000-0005-0000-0000-000052020000}"/>
    <cellStyle name="SAPBEXstdItem 2 2" xfId="606" xr:uid="{00000000-0005-0000-0000-000053020000}"/>
    <cellStyle name="SAPBEXstdItem 3" xfId="607" xr:uid="{00000000-0005-0000-0000-000054020000}"/>
    <cellStyle name="SAPBEXstdItemX" xfId="84" xr:uid="{00000000-0005-0000-0000-000055020000}"/>
    <cellStyle name="SAPBEXtitle" xfId="85" xr:uid="{00000000-0005-0000-0000-000056020000}"/>
    <cellStyle name="SAPBEXtitle 2" xfId="608" xr:uid="{00000000-0005-0000-0000-000057020000}"/>
    <cellStyle name="SAPBEXundefined" xfId="86" xr:uid="{00000000-0005-0000-0000-000058020000}"/>
    <cellStyle name="SAPDataCell" xfId="609" xr:uid="{00000000-0005-0000-0000-000059020000}"/>
    <cellStyle name="SAPDataTotalCell" xfId="610" xr:uid="{00000000-0005-0000-0000-00005A020000}"/>
    <cellStyle name="SAPDimensionCell" xfId="611" xr:uid="{00000000-0005-0000-0000-00005B020000}"/>
    <cellStyle name="SAPMemberCell" xfId="612" xr:uid="{00000000-0005-0000-0000-00005C020000}"/>
    <cellStyle name="SAPMemberTotalCell" xfId="613" xr:uid="{00000000-0005-0000-0000-00005D020000}"/>
    <cellStyle name="Style 1" xfId="614" xr:uid="{00000000-0005-0000-0000-00005E020000}"/>
    <cellStyle name="Texto de Aviso" xfId="17" builtinId="11" customBuiltin="1"/>
    <cellStyle name="Texto de Aviso 2" xfId="615" xr:uid="{00000000-0005-0000-0000-000060020000}"/>
    <cellStyle name="Texto Explicativo" xfId="18" builtinId="53" customBuiltin="1"/>
    <cellStyle name="Texto Explicativo 2" xfId="616" xr:uid="{00000000-0005-0000-0000-000062020000}"/>
    <cellStyle name="Tickmark" xfId="617" xr:uid="{00000000-0005-0000-0000-000063020000}"/>
    <cellStyle name="Title 2" xfId="618" xr:uid="{00000000-0005-0000-0000-000064020000}"/>
    <cellStyle name="Title 3" xfId="619" xr:uid="{00000000-0005-0000-0000-000065020000}"/>
    <cellStyle name="Title1" xfId="87" xr:uid="{00000000-0005-0000-0000-000066020000}"/>
    <cellStyle name="Título" xfId="4" builtinId="15" customBuiltin="1"/>
    <cellStyle name="Título 2" xfId="620" xr:uid="{00000000-0005-0000-0000-000068020000}"/>
    <cellStyle name="Total" xfId="19" builtinId="25" customBuiltin="1"/>
    <cellStyle name="Total 10" xfId="621" xr:uid="{00000000-0005-0000-0000-00006A020000}"/>
    <cellStyle name="Total 2" xfId="120" xr:uid="{00000000-0005-0000-0000-00006B020000}"/>
    <cellStyle name="Total 2 2" xfId="622" xr:uid="{00000000-0005-0000-0000-00006C020000}"/>
    <cellStyle name="Total 3" xfId="623" xr:uid="{00000000-0005-0000-0000-00006D020000}"/>
    <cellStyle name="Total 4" xfId="624" xr:uid="{00000000-0005-0000-0000-00006E020000}"/>
    <cellStyle name="Total 5" xfId="625" xr:uid="{00000000-0005-0000-0000-00006F020000}"/>
    <cellStyle name="Total 6" xfId="626" xr:uid="{00000000-0005-0000-0000-000070020000}"/>
    <cellStyle name="Total 7" xfId="627" xr:uid="{00000000-0005-0000-0000-000071020000}"/>
    <cellStyle name="Total 8" xfId="628" xr:uid="{00000000-0005-0000-0000-000072020000}"/>
    <cellStyle name="Total 9" xfId="629" xr:uid="{00000000-0005-0000-0000-000073020000}"/>
    <cellStyle name="user" xfId="630" xr:uid="{00000000-0005-0000-0000-000074020000}"/>
    <cellStyle name="Verificar Célula" xfId="16" builtinId="23" customBuiltin="1"/>
    <cellStyle name="Verificar Célula 2" xfId="631" xr:uid="{00000000-0005-0000-0000-000076020000}"/>
    <cellStyle name="Vírgula 2" xfId="632" xr:uid="{00000000-0005-0000-0000-000077020000}"/>
    <cellStyle name="Vírgula 2 2" xfId="633" xr:uid="{00000000-0005-0000-0000-000078020000}"/>
    <cellStyle name="Vírgula 3" xfId="634" xr:uid="{00000000-0005-0000-0000-000079020000}"/>
    <cellStyle name="Vírgula 4" xfId="635" xr:uid="{00000000-0005-0000-0000-00007A020000}"/>
    <cellStyle name="Vírgula 5" xfId="636" xr:uid="{00000000-0005-0000-0000-00007B020000}"/>
    <cellStyle name="Vírgula 6" xfId="637" xr:uid="{00000000-0005-0000-0000-00007C020000}"/>
    <cellStyle name="Währung" xfId="638" xr:uid="{00000000-0005-0000-0000-00007D020000}"/>
    <cellStyle name="Währung [0]_RESULTS" xfId="639" xr:uid="{00000000-0005-0000-0000-00007E020000}"/>
    <cellStyle name="Währung_RESULTS" xfId="640" xr:uid="{00000000-0005-0000-0000-00007F020000}"/>
    <cellStyle name="Warning Text 2" xfId="117" xr:uid="{00000000-0005-0000-0000-000080020000}"/>
    <cellStyle name="Warning Text 3" xfId="641" xr:uid="{00000000-0005-0000-0000-000081020000}"/>
    <cellStyle name="year" xfId="88" xr:uid="{00000000-0005-0000-0000-000082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Tarifas%20Electricidade/Tarifas%202014/Informa&#231;&#227;o%20REN/ERSE%20Junho%202013/Mapas_informacao%20previsional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4200_REN_Atl&#226;ntico/10_Outubro/TITULOS/TIT96/TIT0796/CARTEI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de quadros"/>
      <sheetName val="balanço EE"/>
      <sheetName val="Quantidades Vendidas GGS"/>
      <sheetName val="Quantidades Vendidas TEE"/>
      <sheetName val="Facturação"/>
      <sheetName val="DR"/>
      <sheetName val="GGS activos"/>
      <sheetName val="TEE activos"/>
      <sheetName val="Sub Investimento"/>
      <sheetName val="FSE _ GGS"/>
      <sheetName val="FSE _ TEE"/>
      <sheetName val="PESSOAL"/>
      <sheetName val="Outros gastos e rendimentos"/>
      <sheetName val="Gastos ambientais"/>
      <sheetName val="Transformadores"/>
      <sheetName val="C. HIDRAÚLICAS -DPH"/>
      <sheetName val="C.HIDRAÚLICAS-ZPH"/>
      <sheetName val="desvio ggs"/>
      <sheetName val=" desvio tee"/>
      <sheetName val="2013 ERSE_desvios"/>
      <sheetName val="2014 ERSE_desvios"/>
      <sheetName val="incentivo fimvidautil"/>
      <sheetName val="Custos Incrementais"/>
      <sheetName val="Quadros Word"/>
      <sheetName val="linhas2012"/>
      <sheetName val="RCI"/>
    </sheetNames>
    <sheetDataSet>
      <sheetData sheetId="0" refreshError="1"/>
      <sheetData sheetId="1" refreshError="1"/>
      <sheetData sheetId="2">
        <row r="1">
          <cell r="A1">
            <v>2</v>
          </cell>
        </row>
      </sheetData>
      <sheetData sheetId="3" refreshError="1"/>
      <sheetData sheetId="4" refreshError="1"/>
      <sheetData sheetId="5">
        <row r="36">
          <cell r="G36">
            <v>1055.3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1"/>
  <sheetViews>
    <sheetView showGridLines="0" tabSelected="1" zoomScaleNormal="100" workbookViewId="0">
      <selection activeCell="C20" sqref="C20"/>
    </sheetView>
  </sheetViews>
  <sheetFormatPr defaultRowHeight="14.5"/>
  <cols>
    <col min="2" max="2" width="10.453125" customWidth="1"/>
    <col min="3" max="3" width="19.1796875" customWidth="1"/>
    <col min="4" max="4" width="85.54296875" customWidth="1"/>
  </cols>
  <sheetData>
    <row r="2" spans="2:5" ht="18">
      <c r="B2" s="1" t="s">
        <v>83</v>
      </c>
      <c r="C2" s="2"/>
      <c r="D2" s="2"/>
      <c r="E2" s="2"/>
    </row>
    <row r="3" spans="2:5" ht="18">
      <c r="B3" s="1"/>
      <c r="C3" s="2"/>
      <c r="D3" s="2"/>
      <c r="E3" s="2"/>
    </row>
    <row r="4" spans="2:5" ht="15.5">
      <c r="B4" s="186" t="s">
        <v>186</v>
      </c>
      <c r="C4" s="186"/>
      <c r="D4" s="186"/>
      <c r="E4" s="186"/>
    </row>
    <row r="5" spans="2:5">
      <c r="B5" s="2"/>
      <c r="C5" s="2"/>
      <c r="D5" s="2"/>
      <c r="E5" s="2"/>
    </row>
    <row r="6" spans="2:5">
      <c r="B6" s="5"/>
      <c r="C6" s="4" t="s">
        <v>101</v>
      </c>
      <c r="D6" s="4" t="s">
        <v>102</v>
      </c>
    </row>
    <row r="7" spans="2:5">
      <c r="B7" s="6"/>
      <c r="C7" s="67">
        <v>1</v>
      </c>
      <c r="D7" s="66" t="s">
        <v>187</v>
      </c>
    </row>
    <row r="8" spans="2:5">
      <c r="B8" s="3"/>
      <c r="C8" s="67">
        <v>2</v>
      </c>
      <c r="D8" s="66" t="s">
        <v>188</v>
      </c>
    </row>
    <row r="9" spans="2:5">
      <c r="B9" s="3"/>
      <c r="C9" s="67">
        <v>3</v>
      </c>
      <c r="D9" s="66" t="s">
        <v>189</v>
      </c>
    </row>
    <row r="10" spans="2:5">
      <c r="B10" s="3"/>
      <c r="C10" s="67">
        <v>4</v>
      </c>
      <c r="D10" s="66" t="s">
        <v>190</v>
      </c>
    </row>
    <row r="11" spans="2:5">
      <c r="B11" s="3"/>
      <c r="C11" s="67">
        <v>5</v>
      </c>
      <c r="D11" s="66" t="s">
        <v>191</v>
      </c>
    </row>
    <row r="12" spans="2:5">
      <c r="B12" s="3"/>
      <c r="C12" s="67">
        <v>6</v>
      </c>
      <c r="D12" s="66" t="s">
        <v>198</v>
      </c>
    </row>
    <row r="13" spans="2:5">
      <c r="B13" s="3"/>
      <c r="C13" s="67">
        <v>7</v>
      </c>
      <c r="D13" s="66" t="s">
        <v>192</v>
      </c>
    </row>
    <row r="14" spans="2:5">
      <c r="B14" s="3"/>
      <c r="C14" s="67">
        <v>8</v>
      </c>
      <c r="D14" s="66" t="s">
        <v>193</v>
      </c>
    </row>
    <row r="15" spans="2:5">
      <c r="B15" s="3"/>
      <c r="C15" s="67">
        <v>9</v>
      </c>
      <c r="D15" s="66" t="s">
        <v>194</v>
      </c>
    </row>
    <row r="16" spans="2:5">
      <c r="B16" s="2"/>
      <c r="C16" s="182">
        <v>10</v>
      </c>
      <c r="D16" s="183" t="s">
        <v>195</v>
      </c>
      <c r="E16" s="2"/>
    </row>
    <row r="17" spans="3:4">
      <c r="C17" s="182" t="s">
        <v>153</v>
      </c>
      <c r="D17" s="183" t="s">
        <v>196</v>
      </c>
    </row>
    <row r="18" spans="3:4">
      <c r="C18" s="182" t="s">
        <v>154</v>
      </c>
      <c r="D18" s="183" t="s">
        <v>197</v>
      </c>
    </row>
    <row r="19" spans="3:4">
      <c r="C19" s="8"/>
      <c r="D19" s="8"/>
    </row>
    <row r="20" spans="3:4">
      <c r="C20" s="8"/>
      <c r="D20" s="8"/>
    </row>
    <row r="21" spans="3:4">
      <c r="C21" s="8"/>
      <c r="D21" s="8"/>
    </row>
  </sheetData>
  <mergeCells count="1">
    <mergeCell ref="B4:E4"/>
  </mergeCells>
  <hyperlinks>
    <hyperlink ref="D7" location="'N1-01 - Balanço'!A1" display="Quadro N1-01-RENTrading - Balanço em t-3 e t-2" xr:uid="{00000000-0004-0000-0000-000000000000}"/>
    <hyperlink ref="D8" location="'N1-02 - DR'!A1" display="Quadro N1-02-RENTrading - Demonstração de resultados" xr:uid="{00000000-0004-0000-0000-000001000000}"/>
    <hyperlink ref="D9" location="'N1-03 - Dif e conta r e p'!A1" display="Quadro N1-03-RENTrading - Diferimentos e contas a pagar e a receber" xr:uid="{00000000-0004-0000-0000-000002000000}"/>
    <hyperlink ref="D10" location="'N1-04 - CMVC'!A1" display="Quadro N1-04-RENTrading - Custo das Mercadorias vendidas e das matérias consumidas" xr:uid="{00000000-0004-0000-0000-000003000000}"/>
    <hyperlink ref="D11" location="'N1-05 - FSE'!A1" display="Quadro N1-05-RENTrading - Fornecimentos e serviços externos" xr:uid="{00000000-0004-0000-0000-000004000000}"/>
    <hyperlink ref="D12" location="'N1-06 - Pessoal'!A1" display="Quadro N1-06-RENTading - Gastos com pessoal" xr:uid="{00000000-0004-0000-0000-000005000000}"/>
    <hyperlink ref="D13" location="'N1-07- Vendas e Prest serv'!A1" display="Quadro N1-07-RENTrading - Vendas e prestações de serviços" xr:uid="{00000000-0004-0000-0000-000006000000}"/>
    <hyperlink ref="D14" location="'N1-08 - Desvios'!A1" display="Quadro N1-08-RENTrading - Desvios em t-3 e t-2" xr:uid="{00000000-0004-0000-0000-000007000000}"/>
    <hyperlink ref="D15" location="'N1-09-Custos financeiros'!A1" display="Quadro N1-09-RENTrading - Custos financeiros" xr:uid="{00000000-0004-0000-0000-000008000000}"/>
    <hyperlink ref="D16" location="'N1-10 - Ativos'!Área_de_Impressão" display="Quadro N1-10-RENTrading - Ativos" xr:uid="{00000000-0004-0000-0000-000009000000}"/>
    <hyperlink ref="D17" location="'N1-11 - Outros'!Área_de_Impressão" display="Quadro N1-11-RENTrading - Outros" xr:uid="{00000000-0004-0000-0000-00000A000000}"/>
    <hyperlink ref="D18" location="'N1-11 - Outros'!A25" display="Quadro N1-11b-RENTrading - Custos com litígios" xr:uid="{A82E6E48-6577-4E19-B226-97452D9BBA6F}"/>
  </hyperlinks>
  <pageMargins left="0.70866141732283472" right="0.70866141732283472" top="0.74803149606299213" bottom="0.74803149606299213" header="0.31496062992125984" footer="0.31496062992125984"/>
  <pageSetup paperSize="9" scale="65" orientation="portrait" horizontalDpi="200" verticalDpi="200" r:id="rId1"/>
  <headerFooter>
    <oddHeader>&amp;LREN Trading, SA</oddHeader>
    <oddFooter>&amp;L&amp;D &amp;T&amp;R&amp;A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8"/>
  <sheetViews>
    <sheetView showGridLines="0" zoomScale="80" zoomScaleNormal="80" workbookViewId="0">
      <selection activeCell="W63" sqref="W63"/>
    </sheetView>
  </sheetViews>
  <sheetFormatPr defaultColWidth="9.1796875" defaultRowHeight="12"/>
  <cols>
    <col min="1" max="1" width="2.453125" style="122" customWidth="1"/>
    <col min="2" max="2" width="9.453125" style="122" hidden="1" customWidth="1"/>
    <col min="3" max="3" width="1.54296875" style="122" customWidth="1"/>
    <col min="4" max="4" width="31.453125" style="123" customWidth="1"/>
    <col min="5" max="5" width="6.54296875" style="123" customWidth="1"/>
    <col min="6" max="6" width="13.54296875" style="123" customWidth="1"/>
    <col min="7" max="7" width="1.54296875" style="123" customWidth="1"/>
    <col min="8" max="8" width="12.1796875" style="123" customWidth="1"/>
    <col min="9" max="16384" width="9.1796875" style="122"/>
  </cols>
  <sheetData>
    <row r="1" spans="1:10" ht="15.75" customHeight="1">
      <c r="A1" s="7">
        <v>9</v>
      </c>
      <c r="D1" s="191" t="str">
        <f>Índice!D15</f>
        <v>Quadro N1-09-AgenteComercial - Custos financeiros</v>
      </c>
      <c r="E1" s="191"/>
      <c r="F1" s="191"/>
      <c r="G1" s="191"/>
      <c r="H1" s="191"/>
    </row>
    <row r="3" spans="1:10" s="8" customFormat="1" ht="12.75" hidden="1" customHeight="1">
      <c r="B3" s="205"/>
      <c r="C3" s="133"/>
      <c r="D3" s="132" t="s">
        <v>114</v>
      </c>
      <c r="E3" s="131"/>
      <c r="F3" s="130"/>
      <c r="G3" s="130"/>
      <c r="H3" s="130"/>
    </row>
    <row r="4" spans="1:10">
      <c r="B4" s="205"/>
      <c r="C4" s="124"/>
      <c r="D4" s="125"/>
      <c r="E4" s="125"/>
      <c r="F4" s="129"/>
      <c r="G4" s="129"/>
      <c r="H4" s="129"/>
    </row>
    <row r="5" spans="1:10" hidden="1">
      <c r="B5" s="205"/>
      <c r="C5" s="124"/>
      <c r="D5" s="125" t="s">
        <v>113</v>
      </c>
      <c r="E5" s="128"/>
      <c r="F5" s="127"/>
      <c r="G5" s="127"/>
      <c r="H5" s="127"/>
    </row>
    <row r="6" spans="1:10" ht="24" hidden="1">
      <c r="B6" s="205"/>
      <c r="C6" s="124"/>
      <c r="D6" s="134" t="s">
        <v>119</v>
      </c>
      <c r="E6" s="136"/>
      <c r="F6" s="127"/>
      <c r="G6" s="127"/>
      <c r="H6" s="127"/>
    </row>
    <row r="7" spans="1:10">
      <c r="B7" s="205"/>
      <c r="C7" s="124"/>
      <c r="D7" s="125"/>
      <c r="E7" s="125"/>
      <c r="F7" s="125"/>
      <c r="G7" s="125"/>
      <c r="H7" s="137"/>
      <c r="I7" s="138"/>
      <c r="J7" s="124"/>
    </row>
    <row r="8" spans="1:10" ht="13">
      <c r="B8" s="205"/>
      <c r="C8" s="124"/>
      <c r="D8" s="126"/>
      <c r="E8" s="125"/>
      <c r="F8" s="135" t="s">
        <v>98</v>
      </c>
      <c r="G8" s="15"/>
      <c r="H8" s="135" t="s">
        <v>99</v>
      </c>
      <c r="I8" s="138"/>
      <c r="J8" s="124"/>
    </row>
    <row r="9" spans="1:10" s="124" customFormat="1">
      <c r="B9" s="205"/>
      <c r="D9" s="126"/>
      <c r="E9" s="125"/>
      <c r="F9" s="139"/>
      <c r="G9" s="139"/>
      <c r="H9" s="139"/>
      <c r="I9" s="138"/>
    </row>
    <row r="10" spans="1:10" ht="13">
      <c r="B10" s="205"/>
      <c r="C10" s="124"/>
      <c r="D10" s="144" t="s">
        <v>112</v>
      </c>
      <c r="E10" s="139" t="s">
        <v>121</v>
      </c>
      <c r="F10" s="143"/>
      <c r="G10" s="140"/>
      <c r="H10" s="143"/>
      <c r="I10" s="138"/>
      <c r="J10" s="124"/>
    </row>
    <row r="11" spans="1:10" ht="13">
      <c r="B11" s="205"/>
      <c r="C11" s="124"/>
      <c r="D11" s="144" t="s">
        <v>118</v>
      </c>
      <c r="E11" s="139" t="s">
        <v>120</v>
      </c>
      <c r="F11" s="143"/>
      <c r="G11" s="141"/>
      <c r="H11" s="143"/>
      <c r="I11" s="138"/>
      <c r="J11" s="124"/>
    </row>
    <row r="12" spans="1:10" ht="13">
      <c r="B12" s="205"/>
      <c r="C12" s="124"/>
      <c r="D12" s="144" t="s">
        <v>117</v>
      </c>
      <c r="E12" s="139" t="s">
        <v>121</v>
      </c>
      <c r="F12" s="143"/>
      <c r="G12" s="140"/>
      <c r="H12" s="143"/>
      <c r="I12" s="138"/>
      <c r="J12" s="124"/>
    </row>
    <row r="13" spans="1:10" ht="13">
      <c r="B13" s="205"/>
      <c r="C13" s="124"/>
      <c r="D13" s="144" t="s">
        <v>111</v>
      </c>
      <c r="E13" s="139" t="s">
        <v>121</v>
      </c>
      <c r="F13" s="143"/>
      <c r="G13" s="140"/>
      <c r="H13" s="143"/>
      <c r="I13" s="138"/>
      <c r="J13" s="124"/>
    </row>
    <row r="14" spans="1:10" ht="13">
      <c r="B14" s="205"/>
      <c r="C14" s="124"/>
      <c r="D14" s="144" t="s">
        <v>115</v>
      </c>
      <c r="E14" s="139" t="s">
        <v>121</v>
      </c>
      <c r="F14" s="143"/>
      <c r="G14" s="140"/>
      <c r="H14" s="143"/>
      <c r="I14" s="138"/>
      <c r="J14" s="124"/>
    </row>
    <row r="15" spans="1:10" ht="13">
      <c r="B15" s="205"/>
      <c r="C15" s="124"/>
      <c r="D15" s="144" t="s">
        <v>116</v>
      </c>
      <c r="E15" s="139" t="s">
        <v>121</v>
      </c>
      <c r="F15" s="143"/>
      <c r="G15" s="140"/>
      <c r="H15" s="143"/>
      <c r="I15" s="138"/>
      <c r="J15" s="124"/>
    </row>
    <row r="16" spans="1:10">
      <c r="D16" s="125"/>
      <c r="E16" s="125"/>
      <c r="F16" s="125"/>
      <c r="G16" s="125"/>
      <c r="H16" s="125"/>
      <c r="I16" s="138"/>
      <c r="J16" s="124"/>
    </row>
    <row r="17" spans="4:10">
      <c r="D17" s="125"/>
      <c r="E17" s="125"/>
      <c r="F17" s="125"/>
      <c r="G17" s="125"/>
      <c r="H17" s="125"/>
      <c r="I17" s="138"/>
      <c r="J17" s="124"/>
    </row>
    <row r="18" spans="4:10">
      <c r="I18" s="142"/>
    </row>
  </sheetData>
  <mergeCells count="2">
    <mergeCell ref="D1:H1"/>
    <mergeCell ref="B3:B15"/>
  </mergeCells>
  <hyperlinks>
    <hyperlink ref="A1" location="Índice!A1" display="Índice!A1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80"/>
  <sheetViews>
    <sheetView showGridLines="0" zoomScale="80" zoomScaleNormal="80" workbookViewId="0">
      <selection activeCell="E25" sqref="E25"/>
    </sheetView>
  </sheetViews>
  <sheetFormatPr defaultColWidth="9.1796875" defaultRowHeight="13"/>
  <cols>
    <col min="1" max="1" width="11.54296875" style="146" customWidth="1"/>
    <col min="2" max="2" width="49.54296875" style="17" bestFit="1" customWidth="1"/>
    <col min="3" max="3" width="1.54296875" style="9" customWidth="1"/>
    <col min="4" max="4" width="13.54296875" style="145" customWidth="1"/>
    <col min="5" max="5" width="15.1796875" style="10" customWidth="1"/>
    <col min="6" max="6" width="13.1796875" style="145" customWidth="1"/>
    <col min="7" max="7" width="13.54296875" style="145" customWidth="1"/>
    <col min="8" max="8" width="14.54296875" style="36" customWidth="1"/>
    <col min="9" max="16384" width="9.1796875" style="36"/>
  </cols>
  <sheetData>
    <row r="1" spans="1:7">
      <c r="A1" s="7">
        <v>10</v>
      </c>
      <c r="B1" s="167"/>
      <c r="C1" s="167"/>
      <c r="D1" s="167"/>
      <c r="E1" s="167"/>
      <c r="F1" s="167"/>
      <c r="G1" s="167"/>
    </row>
    <row r="2" spans="1:7">
      <c r="A2" s="166"/>
      <c r="B2" s="167"/>
      <c r="C2" s="167"/>
      <c r="D2" s="167"/>
      <c r="E2" s="167"/>
      <c r="F2" s="167"/>
      <c r="G2" s="167"/>
    </row>
    <row r="3" spans="1:7" ht="15.5">
      <c r="A3" s="166"/>
      <c r="B3" s="191" t="str">
        <f>+Índice!D16</f>
        <v>Quadro N1-10-AgenteComercial - Ativos</v>
      </c>
      <c r="C3" s="191"/>
      <c r="D3" s="165"/>
      <c r="E3" s="165"/>
      <c r="F3" s="36"/>
      <c r="G3" s="165"/>
    </row>
    <row r="5" spans="1:7">
      <c r="B5" s="52"/>
      <c r="G5" s="13" t="s">
        <v>100</v>
      </c>
    </row>
    <row r="7" spans="1:7" ht="19.5" customHeight="1">
      <c r="B7" s="36"/>
      <c r="D7" s="158" t="s">
        <v>131</v>
      </c>
      <c r="E7" s="206" t="s">
        <v>129</v>
      </c>
      <c r="F7" s="206"/>
      <c r="G7" s="158" t="s">
        <v>130</v>
      </c>
    </row>
    <row r="8" spans="1:7" s="163" customFormat="1" ht="35.25" customHeight="1">
      <c r="A8" s="164"/>
      <c r="B8" s="14" t="s">
        <v>135</v>
      </c>
      <c r="C8" s="15"/>
      <c r="D8" s="156" t="s">
        <v>136</v>
      </c>
      <c r="E8" s="157" t="s">
        <v>134</v>
      </c>
      <c r="F8" s="157" t="s">
        <v>133</v>
      </c>
      <c r="G8" s="156" t="s">
        <v>137</v>
      </c>
    </row>
    <row r="9" spans="1:7">
      <c r="C9" s="18"/>
      <c r="D9" s="46"/>
      <c r="E9" s="23"/>
      <c r="F9" s="160"/>
      <c r="G9" s="46"/>
    </row>
    <row r="10" spans="1:7">
      <c r="C10" s="18"/>
      <c r="D10" s="46"/>
      <c r="E10" s="23"/>
      <c r="F10" s="160"/>
      <c r="G10" s="46"/>
    </row>
    <row r="11" spans="1:7">
      <c r="B11" s="155" t="s">
        <v>132</v>
      </c>
      <c r="C11" s="18"/>
      <c r="D11" s="23"/>
      <c r="E11" s="23"/>
      <c r="F11" s="23"/>
      <c r="G11" s="23"/>
    </row>
    <row r="12" spans="1:7">
      <c r="B12" s="152" t="s">
        <v>126</v>
      </c>
      <c r="C12" s="18"/>
      <c r="D12" s="23"/>
      <c r="E12" s="23"/>
      <c r="F12" s="23"/>
      <c r="G12" s="19"/>
    </row>
    <row r="13" spans="1:7">
      <c r="A13" s="161"/>
      <c r="B13" s="152" t="s">
        <v>125</v>
      </c>
      <c r="C13" s="18"/>
      <c r="D13" s="19"/>
      <c r="E13" s="19"/>
      <c r="F13" s="19"/>
      <c r="G13" s="19"/>
    </row>
    <row r="14" spans="1:7">
      <c r="B14" s="152" t="s">
        <v>124</v>
      </c>
      <c r="C14" s="18"/>
      <c r="D14" s="19"/>
      <c r="E14" s="19"/>
      <c r="F14" s="19"/>
      <c r="G14" s="19"/>
    </row>
    <row r="15" spans="1:7" collapsed="1">
      <c r="A15" s="161"/>
      <c r="B15" s="152" t="s">
        <v>123</v>
      </c>
      <c r="C15" s="18"/>
      <c r="D15" s="19"/>
      <c r="E15" s="19"/>
      <c r="F15" s="19"/>
      <c r="G15" s="19"/>
    </row>
    <row r="16" spans="1:7">
      <c r="A16" s="161"/>
      <c r="B16" s="152"/>
      <c r="C16" s="18"/>
      <c r="D16" s="162"/>
      <c r="E16" s="19"/>
      <c r="F16" s="19"/>
      <c r="G16" s="162"/>
    </row>
    <row r="17" spans="1:8" ht="27" customHeight="1">
      <c r="A17" s="161"/>
      <c r="B17" s="150" t="s">
        <v>122</v>
      </c>
      <c r="D17" s="149"/>
      <c r="E17" s="149"/>
      <c r="F17" s="149"/>
      <c r="G17" s="149"/>
    </row>
    <row r="18" spans="1:8">
      <c r="A18" s="161"/>
      <c r="D18" s="46"/>
      <c r="E18" s="46"/>
      <c r="F18" s="46"/>
      <c r="G18" s="46"/>
      <c r="H18" s="46"/>
    </row>
    <row r="19" spans="1:8">
      <c r="A19" s="36"/>
      <c r="C19" s="17"/>
      <c r="D19" s="36"/>
      <c r="E19" s="36"/>
      <c r="F19" s="36"/>
      <c r="G19" s="36"/>
    </row>
    <row r="20" spans="1:8">
      <c r="A20" s="36"/>
      <c r="D20" s="160"/>
      <c r="E20" s="102"/>
      <c r="F20" s="159"/>
      <c r="G20" s="160"/>
    </row>
    <row r="21" spans="1:8">
      <c r="A21" s="36"/>
      <c r="B21" s="155"/>
      <c r="E21" s="102"/>
      <c r="F21" s="159"/>
    </row>
    <row r="22" spans="1:8">
      <c r="A22" s="36"/>
      <c r="B22" s="52"/>
      <c r="E22" s="102"/>
    </row>
    <row r="23" spans="1:8">
      <c r="A23" s="36"/>
      <c r="B23" s="11"/>
      <c r="E23" s="102"/>
    </row>
    <row r="24" spans="1:8" ht="20.25" customHeight="1">
      <c r="B24" s="36"/>
      <c r="D24" s="158" t="s">
        <v>131</v>
      </c>
      <c r="E24" s="206" t="s">
        <v>185</v>
      </c>
      <c r="F24" s="206"/>
      <c r="G24" s="158" t="s">
        <v>130</v>
      </c>
    </row>
    <row r="25" spans="1:8" ht="27" customHeight="1">
      <c r="B25" s="14" t="s">
        <v>184</v>
      </c>
      <c r="C25" s="15"/>
      <c r="D25" s="156" t="s">
        <v>136</v>
      </c>
      <c r="E25" s="157" t="s">
        <v>129</v>
      </c>
      <c r="F25" s="157" t="s">
        <v>128</v>
      </c>
      <c r="G25" s="156" t="s">
        <v>137</v>
      </c>
    </row>
    <row r="26" spans="1:8">
      <c r="C26" s="18"/>
      <c r="D26" s="120"/>
      <c r="E26" s="120"/>
      <c r="F26" s="120"/>
      <c r="G26" s="120"/>
    </row>
    <row r="27" spans="1:8">
      <c r="B27" s="155" t="s">
        <v>127</v>
      </c>
      <c r="C27" s="18"/>
      <c r="D27" s="57"/>
      <c r="E27" s="57"/>
      <c r="F27" s="57"/>
      <c r="G27" s="57"/>
    </row>
    <row r="28" spans="1:8">
      <c r="B28" s="152" t="s">
        <v>126</v>
      </c>
      <c r="C28" s="18"/>
      <c r="D28" s="57"/>
      <c r="E28" s="57"/>
      <c r="F28" s="57"/>
      <c r="G28" s="57"/>
    </row>
    <row r="29" spans="1:8">
      <c r="A29" s="148"/>
      <c r="B29" s="152" t="s">
        <v>125</v>
      </c>
      <c r="C29" s="18"/>
      <c r="D29" s="57"/>
      <c r="E29" s="19"/>
      <c r="F29" s="57"/>
      <c r="G29" s="57"/>
    </row>
    <row r="30" spans="1:8" s="153" customFormat="1">
      <c r="A30" s="146"/>
      <c r="B30" s="152" t="s">
        <v>124</v>
      </c>
      <c r="C30" s="154"/>
      <c r="D30" s="57"/>
      <c r="E30" s="19"/>
      <c r="F30" s="57"/>
      <c r="G30" s="57"/>
    </row>
    <row r="31" spans="1:8" collapsed="1">
      <c r="A31" s="148"/>
      <c r="B31" s="152" t="s">
        <v>123</v>
      </c>
      <c r="D31" s="57"/>
      <c r="E31" s="19"/>
      <c r="F31" s="57"/>
      <c r="G31" s="57"/>
    </row>
    <row r="32" spans="1:8">
      <c r="A32" s="148"/>
      <c r="B32" s="36"/>
      <c r="D32" s="151"/>
      <c r="E32" s="151"/>
      <c r="F32" s="151"/>
      <c r="G32" s="151"/>
    </row>
    <row r="33" spans="1:7" ht="22.5" customHeight="1">
      <c r="A33" s="148"/>
      <c r="B33" s="150" t="s">
        <v>122</v>
      </c>
      <c r="D33" s="149"/>
      <c r="E33" s="149"/>
      <c r="F33" s="149"/>
      <c r="G33" s="149"/>
    </row>
    <row r="34" spans="1:7">
      <c r="A34" s="148"/>
      <c r="E34" s="102"/>
    </row>
    <row r="35" spans="1:7">
      <c r="A35" s="36"/>
      <c r="B35" s="36"/>
      <c r="C35" s="36"/>
      <c r="D35" s="46"/>
      <c r="E35" s="147"/>
      <c r="F35" s="36"/>
      <c r="G35" s="46"/>
    </row>
    <row r="36" spans="1:7">
      <c r="A36" s="36"/>
      <c r="B36" s="36"/>
      <c r="C36" s="36"/>
      <c r="D36" s="46"/>
      <c r="E36" s="147"/>
      <c r="F36" s="36"/>
      <c r="G36" s="46"/>
    </row>
    <row r="37" spans="1:7">
      <c r="A37" s="36"/>
      <c r="B37" s="36"/>
      <c r="C37" s="36"/>
      <c r="D37" s="46"/>
      <c r="E37" s="147"/>
      <c r="F37" s="36"/>
      <c r="G37" s="46"/>
    </row>
    <row r="38" spans="1:7" ht="9" customHeight="1">
      <c r="A38" s="36"/>
      <c r="B38" s="36"/>
      <c r="C38" s="36"/>
      <c r="D38" s="36"/>
      <c r="E38" s="36"/>
      <c r="F38" s="36"/>
      <c r="G38" s="36"/>
    </row>
    <row r="39" spans="1:7">
      <c r="A39" s="36"/>
      <c r="B39" s="36"/>
      <c r="C39" s="36"/>
      <c r="D39" s="36"/>
      <c r="E39" s="36"/>
      <c r="F39" s="36"/>
      <c r="G39" s="36"/>
    </row>
    <row r="40" spans="1:7">
      <c r="A40" s="36"/>
      <c r="B40" s="36"/>
      <c r="C40" s="36"/>
      <c r="D40" s="36"/>
      <c r="E40" s="36"/>
      <c r="F40" s="36"/>
      <c r="G40" s="36"/>
    </row>
    <row r="41" spans="1:7">
      <c r="A41" s="36"/>
      <c r="B41" s="36"/>
      <c r="C41" s="36"/>
      <c r="D41" s="36"/>
      <c r="E41" s="36"/>
      <c r="F41" s="36"/>
      <c r="G41" s="36"/>
    </row>
    <row r="42" spans="1:7">
      <c r="A42" s="36"/>
      <c r="B42" s="36"/>
      <c r="C42" s="36"/>
      <c r="D42" s="36"/>
      <c r="E42" s="36"/>
      <c r="F42" s="36"/>
      <c r="G42" s="36"/>
    </row>
    <row r="43" spans="1:7">
      <c r="A43" s="36"/>
      <c r="B43" s="36"/>
      <c r="C43" s="36"/>
      <c r="D43" s="36"/>
      <c r="E43" s="36"/>
      <c r="F43" s="36"/>
      <c r="G43" s="36"/>
    </row>
    <row r="44" spans="1:7">
      <c r="A44" s="36"/>
      <c r="B44" s="36"/>
      <c r="C44" s="36"/>
      <c r="D44" s="36"/>
      <c r="E44" s="36"/>
      <c r="F44" s="36"/>
      <c r="G44" s="36"/>
    </row>
    <row r="45" spans="1:7">
      <c r="A45" s="36"/>
      <c r="B45" s="36"/>
      <c r="C45" s="36"/>
      <c r="D45" s="36"/>
      <c r="E45" s="36"/>
      <c r="F45" s="36"/>
      <c r="G45" s="36"/>
    </row>
    <row r="46" spans="1:7">
      <c r="A46" s="36"/>
      <c r="B46" s="36"/>
      <c r="C46" s="36"/>
      <c r="D46" s="36"/>
      <c r="E46" s="36"/>
      <c r="F46" s="36"/>
      <c r="G46" s="36"/>
    </row>
    <row r="47" spans="1:7">
      <c r="A47" s="36"/>
      <c r="B47" s="36"/>
      <c r="C47" s="36"/>
      <c r="D47" s="36"/>
      <c r="E47" s="36"/>
      <c r="F47" s="36"/>
      <c r="G47" s="36"/>
    </row>
    <row r="48" spans="1:7">
      <c r="A48" s="36"/>
      <c r="B48" s="36"/>
      <c r="C48" s="36"/>
      <c r="D48" s="36"/>
      <c r="E48" s="36"/>
      <c r="F48" s="36"/>
      <c r="G48" s="36"/>
    </row>
    <row r="49" s="36" customFormat="1"/>
    <row r="50" s="36" customFormat="1"/>
    <row r="51" s="36" customFormat="1"/>
    <row r="52" s="36" customFormat="1"/>
    <row r="53" s="36" customFormat="1"/>
    <row r="54" s="36" customFormat="1"/>
    <row r="55" s="36" customFormat="1"/>
    <row r="56" s="36" customFormat="1"/>
    <row r="57" s="36" customFormat="1"/>
    <row r="58" s="36" customFormat="1"/>
    <row r="59" s="36" customFormat="1"/>
    <row r="60" s="36" customFormat="1"/>
    <row r="61" s="36" customFormat="1"/>
    <row r="62" s="36" customFormat="1"/>
    <row r="63" s="36" customFormat="1"/>
    <row r="64" s="36" customFormat="1"/>
    <row r="65" s="36" customFormat="1"/>
    <row r="66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  <row r="78" s="36" customFormat="1"/>
    <row r="79" s="36" customFormat="1"/>
    <row r="80" s="36" customFormat="1"/>
    <row r="81" s="36" customFormat="1"/>
    <row r="82" s="36" customFormat="1"/>
    <row r="83" s="36" customFormat="1"/>
    <row r="84" s="36" customFormat="1"/>
    <row r="85" s="36" customFormat="1"/>
    <row r="86" s="36" customFormat="1"/>
    <row r="87" s="36" customFormat="1"/>
    <row r="88" s="36" customFormat="1"/>
    <row r="89" s="36" customFormat="1"/>
    <row r="90" s="36" customFormat="1"/>
    <row r="91" s="36" customFormat="1"/>
    <row r="92" s="36" customFormat="1"/>
    <row r="93" s="36" customFormat="1"/>
    <row r="94" s="36" customFormat="1"/>
    <row r="95" s="36" customFormat="1"/>
    <row r="96" s="36" customFormat="1"/>
    <row r="97" s="36" customFormat="1"/>
    <row r="98" s="36" customFormat="1"/>
    <row r="99" s="36" customFormat="1"/>
    <row r="100" s="36" customFormat="1"/>
    <row r="101" s="36" customFormat="1"/>
    <row r="102" s="36" customFormat="1"/>
    <row r="103" s="36" customFormat="1"/>
    <row r="104" s="36" customFormat="1"/>
    <row r="105" s="36" customFormat="1"/>
    <row r="106" s="36" customFormat="1"/>
    <row r="107" s="36" customFormat="1"/>
    <row r="108" s="36" customFormat="1"/>
    <row r="109" s="36" customFormat="1"/>
    <row r="110" s="36" customFormat="1"/>
    <row r="111" s="36" customFormat="1"/>
    <row r="112" s="36" customFormat="1"/>
    <row r="113" s="36" customFormat="1"/>
    <row r="114" s="36" customFormat="1"/>
    <row r="115" s="36" customFormat="1"/>
    <row r="116" s="36" customFormat="1"/>
    <row r="117" s="36" customFormat="1"/>
    <row r="118" s="36" customFormat="1"/>
    <row r="119" s="36" customFormat="1"/>
    <row r="120" s="36" customFormat="1"/>
    <row r="121" s="36" customFormat="1"/>
    <row r="122" s="36" customFormat="1"/>
    <row r="123" s="36" customFormat="1"/>
    <row r="124" s="36" customFormat="1"/>
    <row r="125" s="36" customFormat="1"/>
    <row r="126" s="36" customFormat="1"/>
    <row r="127" s="36" customFormat="1"/>
    <row r="128" s="36" customFormat="1"/>
    <row r="129" s="36" customFormat="1"/>
    <row r="130" s="36" customFormat="1"/>
    <row r="131" s="36" customFormat="1"/>
    <row r="132" s="36" customFormat="1"/>
    <row r="133" s="36" customFormat="1"/>
    <row r="134" s="36" customFormat="1"/>
    <row r="135" s="36" customFormat="1"/>
    <row r="136" s="36" customFormat="1"/>
    <row r="137" s="36" customFormat="1"/>
    <row r="138" s="36" customFormat="1"/>
    <row r="139" s="36" customFormat="1"/>
    <row r="140" s="36" customFormat="1"/>
    <row r="141" s="36" customFormat="1"/>
    <row r="142" s="36" customFormat="1"/>
    <row r="143" s="36" customFormat="1"/>
    <row r="144" s="36" customFormat="1"/>
    <row r="145" s="36" customFormat="1"/>
    <row r="146" s="36" customFormat="1"/>
    <row r="147" s="36" customFormat="1"/>
    <row r="148" s="36" customFormat="1"/>
    <row r="149" s="36" customFormat="1"/>
    <row r="150" s="36" customFormat="1"/>
    <row r="151" s="36" customFormat="1"/>
    <row r="152" s="36" customFormat="1"/>
    <row r="153" s="36" customFormat="1"/>
    <row r="154" s="36" customFormat="1"/>
    <row r="155" s="36" customFormat="1"/>
    <row r="156" s="36" customFormat="1"/>
    <row r="157" s="36" customFormat="1"/>
    <row r="158" s="36" customFormat="1"/>
    <row r="159" s="36" customFormat="1"/>
    <row r="160" s="36" customFormat="1"/>
    <row r="161" s="36" customFormat="1"/>
    <row r="162" s="36" customFormat="1"/>
    <row r="163" s="36" customFormat="1"/>
    <row r="164" s="36" customFormat="1"/>
    <row r="165" s="36" customFormat="1"/>
    <row r="166" s="36" customFormat="1"/>
    <row r="167" s="36" customFormat="1"/>
    <row r="168" s="36" customFormat="1"/>
    <row r="169" s="36" customFormat="1"/>
    <row r="170" s="36" customFormat="1"/>
    <row r="171" s="36" customFormat="1"/>
    <row r="172" s="36" customFormat="1"/>
    <row r="173" s="36" customFormat="1"/>
    <row r="174" s="36" customFormat="1"/>
    <row r="175" s="36" customFormat="1"/>
    <row r="176" s="36" customFormat="1"/>
    <row r="177" s="36" customFormat="1"/>
    <row r="178" s="36" customFormat="1"/>
    <row r="179" s="36" customFormat="1"/>
    <row r="180" s="36" customFormat="1"/>
  </sheetData>
  <mergeCells count="3">
    <mergeCell ref="E24:F24"/>
    <mergeCell ref="B3:C3"/>
    <mergeCell ref="E7:F7"/>
  </mergeCells>
  <hyperlinks>
    <hyperlink ref="A1" location="Índice!A1" display="Índice!A1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&amp;LREN Trading, SA</oddHeader>
    <oddFooter>&amp;LTarifas 2015 - junho 2014&amp;R&amp;A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48"/>
  <sheetViews>
    <sheetView showGridLines="0" zoomScale="80" zoomScaleNormal="80" workbookViewId="0">
      <selection activeCell="E18" sqref="E18"/>
    </sheetView>
  </sheetViews>
  <sheetFormatPr defaultColWidth="9.1796875" defaultRowHeight="13"/>
  <cols>
    <col min="1" max="1" width="11.54296875" style="146" customWidth="1"/>
    <col min="2" max="2" width="55.1796875" style="17" customWidth="1"/>
    <col min="3" max="3" width="1.54296875" style="9" customWidth="1"/>
    <col min="4" max="4" width="15.1796875" style="145" customWidth="1"/>
    <col min="5" max="5" width="15.1796875" style="10" customWidth="1"/>
    <col min="6" max="6" width="49.54296875" style="17" bestFit="1" customWidth="1"/>
    <col min="7" max="7" width="1.54296875" style="9" customWidth="1"/>
    <col min="8" max="8" width="15.1796875" style="145" customWidth="1"/>
    <col min="9" max="16384" width="9.1796875" style="36"/>
  </cols>
  <sheetData>
    <row r="1" spans="1:10">
      <c r="A1" s="176" t="s">
        <v>153</v>
      </c>
      <c r="B1" s="167"/>
      <c r="C1" s="167"/>
      <c r="D1" s="167"/>
      <c r="E1" s="167"/>
      <c r="F1" s="167"/>
      <c r="G1" s="167"/>
      <c r="H1" s="167"/>
    </row>
    <row r="2" spans="1:10" ht="15.5">
      <c r="A2" s="166"/>
      <c r="B2" s="191" t="str">
        <f>+Índice!D17</f>
        <v>Quadro N1-11a-AgenteComercial - Receitas e custos variáveis</v>
      </c>
      <c r="C2" s="191"/>
      <c r="D2" s="167"/>
      <c r="E2" s="167"/>
      <c r="F2" s="167"/>
      <c r="G2" s="167"/>
      <c r="H2" s="167"/>
    </row>
    <row r="3" spans="1:10">
      <c r="A3" s="166"/>
      <c r="D3" s="165"/>
      <c r="E3" s="165"/>
      <c r="F3" s="167"/>
      <c r="G3" s="167"/>
      <c r="H3" s="165"/>
    </row>
    <row r="5" spans="1:10" ht="14.5">
      <c r="B5"/>
      <c r="D5"/>
      <c r="E5" s="52"/>
      <c r="F5"/>
      <c r="H5"/>
      <c r="I5" s="52"/>
      <c r="J5" s="52"/>
    </row>
    <row r="6" spans="1:10" ht="27">
      <c r="A6" s="161"/>
      <c r="B6" s="169" t="s">
        <v>151</v>
      </c>
      <c r="D6" s="174" t="s">
        <v>150</v>
      </c>
      <c r="E6" s="52"/>
      <c r="F6"/>
      <c r="H6"/>
      <c r="I6" s="52"/>
      <c r="J6" s="52"/>
    </row>
    <row r="7" spans="1:10" ht="19.5" customHeight="1">
      <c r="B7" s="168" t="s">
        <v>139</v>
      </c>
      <c r="D7" s="170"/>
      <c r="E7" s="52"/>
      <c r="F7"/>
      <c r="H7"/>
      <c r="I7" s="52"/>
      <c r="J7" s="52"/>
    </row>
    <row r="8" spans="1:10" ht="19.5" customHeight="1" collapsed="1">
      <c r="A8" s="161"/>
      <c r="B8" s="168" t="s">
        <v>140</v>
      </c>
      <c r="D8" s="171"/>
      <c r="E8" s="52"/>
      <c r="F8"/>
      <c r="H8"/>
      <c r="I8" s="52"/>
      <c r="J8" s="52"/>
    </row>
    <row r="9" spans="1:10" ht="19.5" customHeight="1">
      <c r="A9" s="161"/>
      <c r="B9" s="168" t="s">
        <v>141</v>
      </c>
      <c r="D9" s="171"/>
      <c r="E9" s="52"/>
      <c r="F9"/>
      <c r="H9"/>
      <c r="I9" s="52"/>
      <c r="J9" s="52"/>
    </row>
    <row r="10" spans="1:10" ht="19.5" customHeight="1">
      <c r="A10" s="161"/>
      <c r="B10" s="172" t="s">
        <v>142</v>
      </c>
      <c r="D10" s="173">
        <f>+D7+D8-D9</f>
        <v>0</v>
      </c>
      <c r="E10" s="52"/>
      <c r="F10"/>
      <c r="H10"/>
      <c r="I10" s="52"/>
      <c r="J10" s="52"/>
    </row>
    <row r="11" spans="1:10" ht="19.5" customHeight="1">
      <c r="A11" s="161"/>
      <c r="B11" s="168"/>
      <c r="D11" s="168"/>
      <c r="E11" s="52"/>
      <c r="F11"/>
      <c r="H11"/>
      <c r="I11" s="52"/>
      <c r="J11" s="52"/>
    </row>
    <row r="12" spans="1:10" ht="27">
      <c r="A12" s="36"/>
      <c r="B12" s="169" t="s">
        <v>151</v>
      </c>
      <c r="D12" s="174" t="s">
        <v>149</v>
      </c>
      <c r="E12" s="52"/>
      <c r="F12"/>
      <c r="H12"/>
      <c r="I12" s="52"/>
      <c r="J12" s="52"/>
    </row>
    <row r="13" spans="1:10" ht="19.5" customHeight="1">
      <c r="A13" s="36"/>
      <c r="B13" s="168" t="s">
        <v>143</v>
      </c>
      <c r="D13" s="171">
        <f>+D14-D15-D16</f>
        <v>0</v>
      </c>
      <c r="E13" s="52"/>
      <c r="F13"/>
      <c r="H13"/>
      <c r="I13" s="52"/>
      <c r="J13" s="52"/>
    </row>
    <row r="14" spans="1:10" ht="19.5" customHeight="1">
      <c r="A14" s="36"/>
      <c r="B14" s="168" t="s">
        <v>144</v>
      </c>
      <c r="D14" s="171"/>
      <c r="E14" s="52"/>
      <c r="F14"/>
      <c r="H14"/>
      <c r="I14" s="52"/>
      <c r="J14" s="52"/>
    </row>
    <row r="15" spans="1:10" ht="19.5" customHeight="1">
      <c r="A15" s="36"/>
      <c r="B15" s="168" t="s">
        <v>145</v>
      </c>
      <c r="D15" s="171"/>
      <c r="E15" s="52"/>
      <c r="F15"/>
      <c r="H15"/>
      <c r="I15" s="52"/>
      <c r="J15" s="52"/>
    </row>
    <row r="16" spans="1:10" ht="19.5" customHeight="1">
      <c r="A16" s="36"/>
      <c r="B16" s="168" t="s">
        <v>146</v>
      </c>
      <c r="D16" s="171"/>
      <c r="E16" s="52"/>
      <c r="F16"/>
      <c r="H16"/>
      <c r="I16" s="52"/>
      <c r="J16" s="52"/>
    </row>
    <row r="17" spans="1:10" ht="19.5" customHeight="1">
      <c r="B17" s="168" t="s">
        <v>147</v>
      </c>
      <c r="D17" s="171"/>
      <c r="E17" s="52"/>
      <c r="F17"/>
      <c r="H17"/>
      <c r="I17" s="52"/>
      <c r="J17" s="52"/>
    </row>
    <row r="18" spans="1:10" ht="19.5" customHeight="1">
      <c r="B18" s="172" t="s">
        <v>138</v>
      </c>
      <c r="D18" s="173">
        <f>+D13+D17+D16</f>
        <v>0</v>
      </c>
      <c r="E18" s="52"/>
      <c r="F18"/>
      <c r="H18"/>
      <c r="I18" s="52"/>
      <c r="J18" s="52"/>
    </row>
    <row r="19" spans="1:10" ht="14.5">
      <c r="B19" s="52"/>
      <c r="C19" s="52"/>
      <c r="D19" s="52"/>
      <c r="E19" s="52"/>
      <c r="F19"/>
      <c r="H19"/>
      <c r="I19" s="52"/>
      <c r="J19" s="52"/>
    </row>
    <row r="20" spans="1:10" ht="14.5">
      <c r="B20" s="36"/>
      <c r="C20" s="36"/>
      <c r="D20" s="36"/>
      <c r="E20" s="36"/>
      <c r="F20"/>
      <c r="H20"/>
      <c r="I20" s="52"/>
      <c r="J20" s="52"/>
    </row>
    <row r="21" spans="1:10" ht="14.5">
      <c r="A21" s="36"/>
      <c r="B21" s="36"/>
      <c r="C21" s="36"/>
      <c r="D21" s="36"/>
      <c r="E21" s="36"/>
      <c r="F21"/>
      <c r="H21"/>
      <c r="I21" s="52"/>
      <c r="J21" s="52"/>
    </row>
    <row r="22" spans="1:10" ht="14.5">
      <c r="A22" s="36"/>
      <c r="B22" s="36"/>
      <c r="C22" s="36"/>
      <c r="D22" s="36"/>
      <c r="E22" s="36"/>
      <c r="F22"/>
      <c r="H22"/>
      <c r="I22" s="52"/>
      <c r="J22" s="52"/>
    </row>
    <row r="23" spans="1:10" ht="14.5">
      <c r="A23" s="36"/>
      <c r="B23" s="36"/>
      <c r="C23" s="36"/>
      <c r="D23" s="36"/>
      <c r="E23" s="36"/>
      <c r="F23"/>
      <c r="H23"/>
      <c r="I23" s="52"/>
      <c r="J23" s="52"/>
    </row>
    <row r="24" spans="1:10">
      <c r="A24" s="36"/>
      <c r="B24" s="36"/>
      <c r="C24" s="36"/>
      <c r="D24" s="36"/>
      <c r="E24" s="36"/>
      <c r="F24" s="36"/>
      <c r="G24" s="36"/>
      <c r="H24" s="36"/>
    </row>
    <row r="25" spans="1:10">
      <c r="A25" s="176" t="s">
        <v>154</v>
      </c>
      <c r="B25" s="36"/>
      <c r="C25" s="36"/>
      <c r="D25" s="36"/>
      <c r="E25" s="36"/>
      <c r="F25" s="36"/>
      <c r="G25" s="36"/>
      <c r="H25" s="36"/>
    </row>
    <row r="26" spans="1:10" ht="15.5">
      <c r="A26" s="36"/>
      <c r="B26" s="191" t="str">
        <f>+Índice!D18</f>
        <v>Quadro N1-11b-AgenteComercial - Custos com litígios</v>
      </c>
      <c r="C26" s="191"/>
      <c r="D26" s="36"/>
      <c r="E26" s="36"/>
      <c r="F26" s="36"/>
      <c r="G26" s="36"/>
      <c r="H26" s="36"/>
    </row>
    <row r="27" spans="1:10">
      <c r="A27" s="36"/>
      <c r="B27" s="36"/>
      <c r="C27" s="36"/>
      <c r="D27" s="36"/>
      <c r="E27" s="36"/>
      <c r="F27" s="36"/>
      <c r="G27" s="36"/>
      <c r="H27" s="36"/>
    </row>
    <row r="28" spans="1:10">
      <c r="A28" s="36"/>
      <c r="B28" s="36"/>
      <c r="C28" s="36"/>
      <c r="D28" s="36"/>
      <c r="E28" s="36"/>
      <c r="F28" s="36"/>
      <c r="G28" s="36"/>
      <c r="H28" s="36"/>
    </row>
    <row r="29" spans="1:10" ht="19" customHeight="1">
      <c r="A29" s="36"/>
      <c r="B29" s="177" t="s">
        <v>155</v>
      </c>
      <c r="C29" s="36"/>
      <c r="D29" s="174" t="s">
        <v>156</v>
      </c>
      <c r="E29" s="36"/>
      <c r="F29" s="36"/>
      <c r="G29" s="36"/>
      <c r="H29" s="36"/>
    </row>
    <row r="30" spans="1:10" ht="13.5">
      <c r="A30" s="36"/>
      <c r="B30" s="178"/>
      <c r="C30" s="36"/>
      <c r="D30" s="170"/>
      <c r="E30" s="36"/>
      <c r="F30" s="36"/>
      <c r="G30" s="36"/>
      <c r="H30" s="36"/>
    </row>
    <row r="31" spans="1:10" ht="13.5">
      <c r="A31" s="36"/>
      <c r="B31" s="95"/>
      <c r="C31" s="36"/>
      <c r="D31" s="171"/>
      <c r="E31" s="36"/>
      <c r="F31" s="36"/>
      <c r="G31" s="36"/>
      <c r="H31" s="36"/>
    </row>
    <row r="32" spans="1:10" ht="13.5">
      <c r="A32" s="36"/>
      <c r="B32" s="95"/>
      <c r="C32" s="36"/>
      <c r="D32" s="171"/>
      <c r="E32" s="36"/>
      <c r="F32" s="36"/>
      <c r="G32" s="36"/>
      <c r="H32" s="36"/>
    </row>
    <row r="33" spans="2:4" s="36" customFormat="1" ht="13.5">
      <c r="B33" s="179"/>
      <c r="D33" s="171"/>
    </row>
    <row r="34" spans="2:4" s="36" customFormat="1" ht="15.5">
      <c r="B34" s="177" t="s">
        <v>148</v>
      </c>
      <c r="D34" s="181">
        <f>+SUM(D30:D33)</f>
        <v>0</v>
      </c>
    </row>
    <row r="36" spans="2:4" s="36" customFormat="1" ht="15.5">
      <c r="B36" s="177" t="s">
        <v>157</v>
      </c>
      <c r="D36" s="145"/>
    </row>
    <row r="37" spans="2:4" s="36" customFormat="1" ht="13.5">
      <c r="B37" s="178"/>
      <c r="D37" s="170"/>
    </row>
    <row r="38" spans="2:4" s="36" customFormat="1" ht="13.5">
      <c r="B38" s="95"/>
      <c r="D38" s="171"/>
    </row>
    <row r="39" spans="2:4" s="36" customFormat="1" ht="13.5">
      <c r="B39" s="95"/>
      <c r="D39" s="171"/>
    </row>
    <row r="40" spans="2:4" s="36" customFormat="1" ht="13.5">
      <c r="B40" s="179"/>
      <c r="D40" s="171"/>
    </row>
    <row r="41" spans="2:4" s="36" customFormat="1" ht="15.5">
      <c r="B41" s="177" t="s">
        <v>148</v>
      </c>
      <c r="D41" s="181">
        <f>+SUM(D37:D40)</f>
        <v>0</v>
      </c>
    </row>
    <row r="42" spans="2:4" s="36" customFormat="1"/>
    <row r="43" spans="2:4" s="36" customFormat="1" ht="15.5">
      <c r="B43" s="177" t="s">
        <v>158</v>
      </c>
    </row>
    <row r="44" spans="2:4" s="36" customFormat="1" ht="13.5">
      <c r="B44" s="178"/>
      <c r="D44" s="170"/>
    </row>
    <row r="45" spans="2:4" s="36" customFormat="1" ht="13.5">
      <c r="B45" s="95"/>
      <c r="D45" s="171"/>
    </row>
    <row r="46" spans="2:4" s="36" customFormat="1" ht="13.5">
      <c r="B46" s="95"/>
      <c r="D46" s="171"/>
    </row>
    <row r="47" spans="2:4" s="36" customFormat="1" ht="13.5">
      <c r="B47" s="179"/>
      <c r="D47" s="171"/>
    </row>
    <row r="48" spans="2:4" s="36" customFormat="1" ht="15.5">
      <c r="B48" s="177" t="s">
        <v>148</v>
      </c>
      <c r="D48" s="181">
        <f>+SUM(D44:D47)</f>
        <v>0</v>
      </c>
    </row>
    <row r="49" spans="2:4" s="36" customFormat="1"/>
    <row r="50" spans="2:4" s="36" customFormat="1" ht="15.5">
      <c r="B50" s="177" t="s">
        <v>160</v>
      </c>
    </row>
    <row r="51" spans="2:4" s="36" customFormat="1" ht="13.5">
      <c r="B51" s="178"/>
      <c r="D51" s="170"/>
    </row>
    <row r="52" spans="2:4" s="36" customFormat="1" ht="13.5">
      <c r="B52" s="95"/>
      <c r="D52" s="171"/>
    </row>
    <row r="53" spans="2:4" s="36" customFormat="1" ht="13.5">
      <c r="B53" s="95"/>
      <c r="D53" s="171"/>
    </row>
    <row r="54" spans="2:4" s="36" customFormat="1" ht="13.5">
      <c r="B54" s="179"/>
      <c r="D54" s="171"/>
    </row>
    <row r="55" spans="2:4" s="36" customFormat="1" ht="15.5">
      <c r="B55" s="177" t="s">
        <v>148</v>
      </c>
      <c r="D55" s="181">
        <f>+SUM(D51:D54)</f>
        <v>0</v>
      </c>
    </row>
    <row r="56" spans="2:4" s="36" customFormat="1"/>
    <row r="57" spans="2:4" s="36" customFormat="1" ht="15.5">
      <c r="B57" s="177" t="s">
        <v>161</v>
      </c>
    </row>
    <row r="58" spans="2:4" s="36" customFormat="1" ht="13.5">
      <c r="B58" s="178"/>
      <c r="D58" s="170"/>
    </row>
    <row r="59" spans="2:4" s="36" customFormat="1" ht="13.5">
      <c r="B59" s="95"/>
      <c r="D59" s="171"/>
    </row>
    <row r="60" spans="2:4" s="36" customFormat="1" ht="13.5">
      <c r="B60" s="95"/>
      <c r="D60" s="171"/>
    </row>
    <row r="61" spans="2:4" s="36" customFormat="1" ht="13.5">
      <c r="B61" s="179"/>
      <c r="D61" s="171"/>
    </row>
    <row r="62" spans="2:4" s="36" customFormat="1" ht="15.5">
      <c r="B62" s="177" t="s">
        <v>148</v>
      </c>
      <c r="D62" s="181">
        <f>+SUM(D58:D61)</f>
        <v>0</v>
      </c>
    </row>
    <row r="63" spans="2:4" s="36" customFormat="1"/>
    <row r="64" spans="2:4" s="36" customFormat="1" ht="15.5">
      <c r="B64" s="177" t="s">
        <v>159</v>
      </c>
    </row>
    <row r="65" spans="2:4" s="36" customFormat="1" ht="13.5">
      <c r="B65" s="178"/>
      <c r="D65" s="170"/>
    </row>
    <row r="66" spans="2:4" s="36" customFormat="1" ht="13.5">
      <c r="B66" s="95"/>
      <c r="D66" s="171"/>
    </row>
    <row r="67" spans="2:4" s="36" customFormat="1" ht="13.5">
      <c r="B67" s="95"/>
      <c r="D67" s="171"/>
    </row>
    <row r="68" spans="2:4" s="36" customFormat="1" ht="13.5">
      <c r="B68" s="179"/>
      <c r="D68" s="171"/>
    </row>
    <row r="69" spans="2:4" s="36" customFormat="1" ht="15.5">
      <c r="B69" s="177" t="s">
        <v>148</v>
      </c>
      <c r="D69" s="181">
        <f>+SUM(D65:D68)</f>
        <v>0</v>
      </c>
    </row>
    <row r="70" spans="2:4" s="36" customFormat="1"/>
    <row r="71" spans="2:4" s="36" customFormat="1" ht="15.5">
      <c r="B71" s="180" t="s">
        <v>148</v>
      </c>
      <c r="D71" s="181">
        <f>+D34+D41+D48+D55+D62+D69</f>
        <v>0</v>
      </c>
    </row>
    <row r="72" spans="2:4" s="36" customFormat="1"/>
    <row r="73" spans="2:4" s="36" customFormat="1">
      <c r="B73" s="36" t="s">
        <v>162</v>
      </c>
    </row>
    <row r="74" spans="2:4" s="36" customFormat="1">
      <c r="B74" s="36" t="s">
        <v>164</v>
      </c>
    </row>
    <row r="75" spans="2:4" s="36" customFormat="1">
      <c r="B75" s="36" t="s">
        <v>163</v>
      </c>
    </row>
    <row r="76" spans="2:4" s="36" customFormat="1"/>
    <row r="77" spans="2:4" s="36" customFormat="1"/>
    <row r="78" spans="2:4" s="36" customFormat="1"/>
    <row r="79" spans="2:4" s="36" customFormat="1"/>
    <row r="80" spans="2:4" s="36" customFormat="1"/>
    <row r="81" s="36" customFormat="1"/>
    <row r="82" s="36" customFormat="1"/>
    <row r="83" s="36" customFormat="1"/>
    <row r="84" s="36" customFormat="1"/>
    <row r="85" s="36" customFormat="1"/>
    <row r="86" s="36" customFormat="1"/>
    <row r="87" s="36" customFormat="1"/>
    <row r="88" s="36" customFormat="1"/>
    <row r="89" s="36" customFormat="1"/>
    <row r="90" s="36" customFormat="1"/>
    <row r="91" s="36" customFormat="1"/>
    <row r="92" s="36" customFormat="1"/>
    <row r="93" s="36" customFormat="1"/>
    <row r="94" s="36" customFormat="1"/>
    <row r="95" s="36" customFormat="1"/>
    <row r="96" s="36" customFormat="1"/>
    <row r="97" s="36" customFormat="1"/>
    <row r="98" s="36" customFormat="1"/>
    <row r="99" s="36" customFormat="1"/>
    <row r="100" s="36" customFormat="1"/>
    <row r="101" s="36" customFormat="1"/>
    <row r="102" s="36" customFormat="1"/>
    <row r="103" s="36" customFormat="1"/>
    <row r="104" s="36" customFormat="1"/>
    <row r="105" s="36" customFormat="1"/>
    <row r="106" s="36" customFormat="1"/>
    <row r="107" s="36" customFormat="1"/>
    <row r="108" s="36" customFormat="1"/>
    <row r="109" s="36" customFormat="1"/>
    <row r="110" s="36" customFormat="1"/>
    <row r="111" s="36" customFormat="1"/>
    <row r="112" s="36" customFormat="1"/>
    <row r="113" s="36" customFormat="1"/>
    <row r="114" s="36" customFormat="1"/>
    <row r="115" s="36" customFormat="1"/>
    <row r="116" s="36" customFormat="1"/>
    <row r="117" s="36" customFormat="1"/>
    <row r="118" s="36" customFormat="1"/>
    <row r="119" s="36" customFormat="1"/>
    <row r="120" s="36" customFormat="1"/>
    <row r="121" s="36" customFormat="1"/>
    <row r="122" s="36" customFormat="1"/>
    <row r="123" s="36" customFormat="1"/>
    <row r="124" s="36" customFormat="1"/>
    <row r="125" s="36" customFormat="1"/>
    <row r="126" s="36" customFormat="1"/>
    <row r="127" s="36" customFormat="1"/>
    <row r="128" s="36" customFormat="1"/>
    <row r="129" s="36" customFormat="1"/>
    <row r="130" s="36" customFormat="1"/>
    <row r="131" s="36" customFormat="1"/>
    <row r="132" s="36" customFormat="1"/>
    <row r="133" s="36" customFormat="1"/>
    <row r="134" s="36" customFormat="1"/>
    <row r="135" s="36" customFormat="1"/>
    <row r="136" s="36" customFormat="1"/>
    <row r="137" s="36" customFormat="1"/>
    <row r="138" s="36" customFormat="1"/>
    <row r="139" s="36" customFormat="1"/>
    <row r="140" s="36" customFormat="1"/>
    <row r="141" s="36" customFormat="1"/>
    <row r="142" s="36" customFormat="1"/>
    <row r="143" s="36" customFormat="1"/>
    <row r="144" s="36" customFormat="1"/>
    <row r="145" s="36" customFormat="1"/>
    <row r="146" s="36" customFormat="1"/>
    <row r="147" s="36" customFormat="1"/>
    <row r="148" s="36" customFormat="1"/>
  </sheetData>
  <mergeCells count="2">
    <mergeCell ref="B2:C2"/>
    <mergeCell ref="B26:C26"/>
  </mergeCells>
  <hyperlinks>
    <hyperlink ref="A1" location="Índice!A1" display="Índice!A1" xr:uid="{00000000-0004-0000-0B00-000000000000}"/>
    <hyperlink ref="A25" location="Índice!A1" display="Índice!A1" xr:uid="{6AE8AC38-7E34-4B71-BEA6-87FCC3C26B2A}"/>
  </hyperlink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&amp;LREN Trading, SA</oddHeader>
    <oddFooter>&amp;LTarifas 2015 - junho 2014&amp;R&amp;A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showGridLines="0" view="pageBreakPreview" topLeftCell="A28" zoomScale="90" zoomScaleNormal="100" zoomScaleSheetLayoutView="90" workbookViewId="0">
      <selection activeCell="D20" sqref="D20"/>
    </sheetView>
  </sheetViews>
  <sheetFormatPr defaultColWidth="9.1796875" defaultRowHeight="13"/>
  <cols>
    <col min="1" max="2" width="9.1796875" style="8"/>
    <col min="3" max="3" width="55" style="8" customWidth="1"/>
    <col min="4" max="4" width="11.54296875" style="8" customWidth="1"/>
    <col min="5" max="5" width="19.54296875" style="8" customWidth="1"/>
    <col min="6" max="6" width="17.453125" style="8" customWidth="1"/>
    <col min="7" max="7" width="23" style="8" customWidth="1"/>
    <col min="8" max="8" width="12.81640625" style="8" customWidth="1"/>
    <col min="9" max="9" width="12.54296875" style="8" bestFit="1" customWidth="1"/>
    <col min="10" max="10" width="14.54296875" style="8" customWidth="1"/>
    <col min="11" max="16384" width="9.1796875" style="8"/>
  </cols>
  <sheetData>
    <row r="1" spans="1:10">
      <c r="A1" s="7">
        <v>1</v>
      </c>
    </row>
    <row r="3" spans="1:10" ht="15" customHeight="1">
      <c r="C3" s="70" t="str">
        <f>Índice!D7</f>
        <v>Quadro N1-01-AgenteComercial - Balanço em t-3 e t-2</v>
      </c>
      <c r="D3" s="70"/>
      <c r="E3" s="70"/>
      <c r="F3" s="70"/>
      <c r="G3" s="70"/>
      <c r="H3" s="70"/>
      <c r="I3" s="59"/>
    </row>
    <row r="4" spans="1:10">
      <c r="D4" s="9"/>
      <c r="E4" s="12"/>
      <c r="F4" s="13"/>
      <c r="G4" s="13"/>
      <c r="H4" s="13" t="s">
        <v>100</v>
      </c>
      <c r="I4" s="42"/>
    </row>
    <row r="5" spans="1:10" ht="15" customHeight="1">
      <c r="C5" s="11"/>
      <c r="D5" s="190" t="s">
        <v>0</v>
      </c>
      <c r="E5" s="187" t="s">
        <v>98</v>
      </c>
      <c r="F5" s="187"/>
      <c r="G5" s="187"/>
      <c r="H5" s="188" t="s">
        <v>99</v>
      </c>
      <c r="I5" s="42"/>
    </row>
    <row r="6" spans="1:10">
      <c r="C6" s="60" t="s">
        <v>175</v>
      </c>
      <c r="D6" s="190"/>
      <c r="E6" s="96" t="s">
        <v>105</v>
      </c>
      <c r="F6" s="71" t="s">
        <v>109</v>
      </c>
      <c r="G6" s="16" t="s">
        <v>110</v>
      </c>
      <c r="H6" s="189"/>
      <c r="I6" s="42"/>
    </row>
    <row r="7" spans="1:10">
      <c r="C7" s="17"/>
      <c r="D7" s="85"/>
      <c r="E7" s="79"/>
      <c r="F7" s="72"/>
      <c r="G7" s="72"/>
      <c r="H7" s="42"/>
      <c r="I7" s="42"/>
    </row>
    <row r="8" spans="1:10">
      <c r="C8" s="17" t="s">
        <v>170</v>
      </c>
      <c r="D8" s="85"/>
      <c r="E8" s="79"/>
      <c r="F8" s="72"/>
      <c r="G8" s="72"/>
      <c r="H8" s="42"/>
      <c r="I8" s="42"/>
    </row>
    <row r="9" spans="1:10">
      <c r="C9" s="47" t="s">
        <v>171</v>
      </c>
      <c r="D9" s="85"/>
      <c r="E9" s="80"/>
      <c r="F9" s="73"/>
      <c r="G9" s="73"/>
      <c r="H9" s="19"/>
      <c r="I9" s="61"/>
      <c r="J9" s="61"/>
    </row>
    <row r="10" spans="1:10">
      <c r="C10" s="47" t="s">
        <v>176</v>
      </c>
      <c r="D10" s="85"/>
      <c r="E10" s="80"/>
      <c r="F10" s="73"/>
      <c r="G10" s="73"/>
      <c r="H10" s="19"/>
      <c r="I10" s="61"/>
      <c r="J10" s="61"/>
    </row>
    <row r="11" spans="1:10">
      <c r="C11" s="47" t="s">
        <v>174</v>
      </c>
      <c r="D11" s="85"/>
      <c r="E11" s="80"/>
      <c r="F11" s="73"/>
      <c r="G11" s="73"/>
      <c r="H11" s="19"/>
      <c r="I11" s="61"/>
      <c r="J11" s="61"/>
    </row>
    <row r="12" spans="1:10">
      <c r="C12" s="185" t="s">
        <v>165</v>
      </c>
      <c r="D12" s="85"/>
      <c r="E12" s="81"/>
      <c r="F12" s="74"/>
      <c r="G12" s="74"/>
      <c r="H12" s="62"/>
      <c r="I12" s="61"/>
      <c r="J12" s="61"/>
    </row>
    <row r="13" spans="1:10">
      <c r="C13" s="36"/>
      <c r="D13" s="85"/>
      <c r="E13" s="80"/>
      <c r="F13" s="73"/>
      <c r="G13" s="73"/>
      <c r="H13" s="19"/>
      <c r="I13" s="61"/>
      <c r="J13" s="61"/>
    </row>
    <row r="14" spans="1:10">
      <c r="C14" s="36" t="s">
        <v>172</v>
      </c>
      <c r="D14" s="85"/>
      <c r="E14" s="80"/>
      <c r="F14" s="73"/>
      <c r="G14" s="73"/>
      <c r="H14" s="19"/>
      <c r="J14" s="61"/>
    </row>
    <row r="15" spans="1:10">
      <c r="C15" s="47" t="s">
        <v>2</v>
      </c>
      <c r="D15" s="85"/>
      <c r="E15" s="80"/>
      <c r="F15" s="73"/>
      <c r="G15" s="73"/>
      <c r="H15" s="19"/>
      <c r="J15" s="61"/>
    </row>
    <row r="16" spans="1:10">
      <c r="C16" s="47" t="s">
        <v>3</v>
      </c>
      <c r="D16" s="85"/>
      <c r="E16" s="80"/>
      <c r="F16" s="73"/>
      <c r="G16" s="73"/>
      <c r="H16" s="19"/>
      <c r="J16" s="61"/>
    </row>
    <row r="17" spans="3:10">
      <c r="C17" s="47" t="s">
        <v>4</v>
      </c>
      <c r="D17" s="85"/>
      <c r="E17" s="80"/>
      <c r="F17" s="73"/>
      <c r="G17" s="73"/>
      <c r="H17" s="19"/>
      <c r="J17" s="61"/>
    </row>
    <row r="18" spans="3:10">
      <c r="C18" s="43" t="s">
        <v>173</v>
      </c>
      <c r="D18" s="85"/>
      <c r="E18" s="80"/>
      <c r="F18" s="73"/>
      <c r="G18" s="73"/>
      <c r="H18" s="19"/>
      <c r="J18" s="61"/>
    </row>
    <row r="19" spans="3:10">
      <c r="C19" s="47" t="s">
        <v>176</v>
      </c>
      <c r="D19" s="85"/>
      <c r="E19" s="82"/>
      <c r="F19" s="75"/>
      <c r="G19" s="75"/>
      <c r="H19" s="53"/>
      <c r="J19" s="61"/>
    </row>
    <row r="20" spans="3:10">
      <c r="C20" s="43" t="s">
        <v>5</v>
      </c>
      <c r="D20" s="85"/>
      <c r="E20" s="82"/>
      <c r="F20" s="75"/>
      <c r="G20" s="75"/>
      <c r="H20" s="53"/>
      <c r="J20" s="61"/>
    </row>
    <row r="21" spans="3:10">
      <c r="C21" s="43" t="s">
        <v>6</v>
      </c>
      <c r="D21" s="85"/>
      <c r="E21" s="80"/>
      <c r="F21" s="73"/>
      <c r="G21" s="73"/>
      <c r="H21" s="19"/>
      <c r="J21" s="61"/>
    </row>
    <row r="22" spans="3:10">
      <c r="C22" s="184" t="s">
        <v>166</v>
      </c>
      <c r="D22" s="85"/>
      <c r="E22" s="81"/>
      <c r="F22" s="74"/>
      <c r="G22" s="74"/>
      <c r="H22" s="62"/>
      <c r="J22" s="61"/>
    </row>
    <row r="23" spans="3:10" ht="13.5" thickBot="1">
      <c r="C23" s="27" t="s">
        <v>167</v>
      </c>
      <c r="D23" s="85"/>
      <c r="E23" s="83"/>
      <c r="F23" s="76"/>
      <c r="G23" s="76"/>
      <c r="H23" s="63"/>
      <c r="J23" s="61"/>
    </row>
    <row r="24" spans="3:10" ht="13.5" thickTop="1">
      <c r="C24" s="17"/>
      <c r="D24" s="85"/>
      <c r="E24" s="80"/>
      <c r="F24" s="73"/>
      <c r="G24" s="73"/>
      <c r="H24" s="19"/>
      <c r="J24" s="61"/>
    </row>
    <row r="25" spans="3:10">
      <c r="C25" s="60" t="s">
        <v>7</v>
      </c>
      <c r="D25" s="86"/>
      <c r="E25" s="80"/>
      <c r="F25" s="73"/>
      <c r="G25" s="73"/>
      <c r="H25" s="19"/>
      <c r="J25" s="61"/>
    </row>
    <row r="26" spans="3:10">
      <c r="C26" s="17"/>
      <c r="D26" s="85"/>
      <c r="E26" s="80"/>
      <c r="F26" s="73"/>
      <c r="G26" s="73"/>
      <c r="H26" s="19"/>
      <c r="J26" s="61"/>
    </row>
    <row r="27" spans="3:10">
      <c r="C27" s="17" t="s">
        <v>8</v>
      </c>
      <c r="D27" s="85"/>
      <c r="E27" s="80"/>
      <c r="F27" s="73"/>
      <c r="G27" s="73"/>
      <c r="H27" s="19"/>
      <c r="J27" s="61"/>
    </row>
    <row r="28" spans="3:10">
      <c r="C28" s="43" t="s">
        <v>168</v>
      </c>
      <c r="D28" s="85"/>
      <c r="E28" s="80"/>
      <c r="F28" s="73"/>
      <c r="G28" s="73"/>
      <c r="H28" s="19"/>
      <c r="J28" s="61"/>
    </row>
    <row r="29" spans="3:10">
      <c r="C29" s="43" t="s">
        <v>84</v>
      </c>
      <c r="D29" s="85"/>
      <c r="E29" s="80"/>
      <c r="F29" s="73"/>
      <c r="G29" s="73"/>
      <c r="H29" s="19"/>
      <c r="J29" s="61"/>
    </row>
    <row r="30" spans="3:10">
      <c r="C30" s="43" t="s">
        <v>9</v>
      </c>
      <c r="D30" s="85"/>
      <c r="E30" s="80"/>
      <c r="F30" s="73"/>
      <c r="G30" s="73"/>
      <c r="H30" s="19"/>
      <c r="J30" s="61"/>
    </row>
    <row r="31" spans="3:10">
      <c r="C31" s="43" t="s">
        <v>10</v>
      </c>
      <c r="D31" s="85"/>
      <c r="E31" s="84"/>
      <c r="F31" s="77"/>
      <c r="G31" s="77"/>
      <c r="H31" s="64"/>
      <c r="J31" s="61"/>
    </row>
    <row r="32" spans="3:10">
      <c r="C32" s="17"/>
      <c r="D32" s="85"/>
      <c r="E32" s="80"/>
      <c r="F32" s="73"/>
      <c r="G32" s="73"/>
      <c r="H32" s="19"/>
      <c r="J32" s="61"/>
    </row>
    <row r="33" spans="3:10">
      <c r="C33" s="43" t="s">
        <v>11</v>
      </c>
      <c r="D33" s="85"/>
      <c r="E33" s="82"/>
      <c r="F33" s="75"/>
      <c r="G33" s="75"/>
      <c r="H33" s="53"/>
      <c r="J33" s="61"/>
    </row>
    <row r="34" spans="3:10" ht="13.5" thickBot="1">
      <c r="C34" s="27" t="s">
        <v>12</v>
      </c>
      <c r="D34" s="85"/>
      <c r="E34" s="83"/>
      <c r="F34" s="76"/>
      <c r="G34" s="76"/>
      <c r="H34" s="63"/>
      <c r="J34" s="61"/>
    </row>
    <row r="35" spans="3:10" ht="13.5" thickTop="1">
      <c r="C35" s="17"/>
      <c r="D35" s="85"/>
      <c r="E35" s="80"/>
      <c r="F35" s="73"/>
      <c r="G35" s="73"/>
      <c r="H35" s="19"/>
      <c r="J35" s="61"/>
    </row>
    <row r="36" spans="3:10">
      <c r="C36" s="17" t="s">
        <v>13</v>
      </c>
      <c r="D36" s="85"/>
      <c r="E36" s="80"/>
      <c r="F36" s="73"/>
      <c r="G36" s="73"/>
      <c r="H36" s="19"/>
      <c r="J36" s="61"/>
    </row>
    <row r="37" spans="3:10">
      <c r="C37" s="43" t="s">
        <v>14</v>
      </c>
      <c r="D37" s="85"/>
      <c r="E37" s="80"/>
      <c r="F37" s="73"/>
      <c r="G37" s="73"/>
      <c r="H37" s="19"/>
      <c r="J37" s="61"/>
    </row>
    <row r="38" spans="3:10">
      <c r="C38" s="44" t="s">
        <v>169</v>
      </c>
      <c r="D38" s="85"/>
      <c r="E38" s="80"/>
      <c r="F38" s="73"/>
      <c r="G38" s="73"/>
      <c r="H38" s="19"/>
      <c r="J38" s="61"/>
    </row>
    <row r="39" spans="3:10">
      <c r="C39" s="44" t="s">
        <v>15</v>
      </c>
      <c r="D39" s="85"/>
      <c r="E39" s="80"/>
      <c r="F39" s="73"/>
      <c r="G39" s="73"/>
      <c r="H39" s="19"/>
      <c r="J39" s="61"/>
    </row>
    <row r="40" spans="3:10">
      <c r="C40" s="45" t="s">
        <v>16</v>
      </c>
      <c r="D40" s="85"/>
      <c r="E40" s="81"/>
      <c r="F40" s="74"/>
      <c r="G40" s="74"/>
      <c r="H40" s="62"/>
      <c r="J40" s="61"/>
    </row>
    <row r="41" spans="3:10">
      <c r="C41" s="17"/>
      <c r="D41" s="85"/>
      <c r="E41" s="80"/>
      <c r="F41" s="73"/>
      <c r="G41" s="73"/>
      <c r="H41" s="19"/>
      <c r="J41" s="61"/>
    </row>
    <row r="42" spans="3:10">
      <c r="C42" s="43" t="s">
        <v>17</v>
      </c>
      <c r="D42" s="85"/>
      <c r="E42" s="80"/>
      <c r="F42" s="73"/>
      <c r="G42" s="73"/>
      <c r="H42" s="19"/>
      <c r="J42" s="61"/>
    </row>
    <row r="43" spans="3:10">
      <c r="C43" s="44" t="s">
        <v>18</v>
      </c>
      <c r="D43" s="85"/>
      <c r="E43" s="80"/>
      <c r="F43" s="73"/>
      <c r="G43" s="73"/>
      <c r="H43" s="19"/>
      <c r="J43" s="61"/>
    </row>
    <row r="44" spans="3:10">
      <c r="C44" s="44" t="s">
        <v>4</v>
      </c>
      <c r="D44" s="85"/>
      <c r="E44" s="80"/>
      <c r="F44" s="73"/>
      <c r="G44" s="73"/>
      <c r="H44" s="19"/>
      <c r="J44" s="61"/>
    </row>
    <row r="45" spans="3:10">
      <c r="C45" s="43" t="s">
        <v>173</v>
      </c>
      <c r="D45" s="85"/>
      <c r="E45" s="80"/>
      <c r="F45" s="73"/>
      <c r="G45" s="73"/>
      <c r="H45" s="19"/>
      <c r="J45" s="61"/>
    </row>
    <row r="46" spans="3:10">
      <c r="C46" s="44" t="s">
        <v>19</v>
      </c>
      <c r="D46" s="85"/>
      <c r="E46" s="80"/>
      <c r="F46" s="73"/>
      <c r="G46" s="73"/>
      <c r="H46" s="19"/>
      <c r="J46" s="61"/>
    </row>
    <row r="47" spans="3:10">
      <c r="C47" s="44" t="s">
        <v>169</v>
      </c>
      <c r="D47" s="85"/>
      <c r="E47" s="82"/>
      <c r="F47" s="75"/>
      <c r="G47" s="75"/>
      <c r="H47" s="53"/>
      <c r="J47" s="61"/>
    </row>
    <row r="48" spans="3:10">
      <c r="C48" s="44" t="s">
        <v>5</v>
      </c>
      <c r="D48" s="85"/>
      <c r="E48" s="82"/>
      <c r="F48" s="75"/>
      <c r="G48" s="75"/>
      <c r="H48" s="53"/>
      <c r="J48" s="61"/>
    </row>
    <row r="49" spans="3:10">
      <c r="C49" s="185" t="s">
        <v>20</v>
      </c>
      <c r="D49" s="85"/>
      <c r="E49" s="81"/>
      <c r="F49" s="74"/>
      <c r="G49" s="74"/>
      <c r="H49" s="62"/>
      <c r="J49" s="61"/>
    </row>
    <row r="50" spans="3:10">
      <c r="C50" s="27" t="s">
        <v>21</v>
      </c>
      <c r="D50" s="85"/>
      <c r="E50" s="81"/>
      <c r="F50" s="74"/>
      <c r="G50" s="74"/>
      <c r="H50" s="62"/>
      <c r="J50" s="61"/>
    </row>
    <row r="51" spans="3:10" ht="13.5" thickBot="1">
      <c r="C51" s="27" t="s">
        <v>22</v>
      </c>
      <c r="D51" s="85"/>
      <c r="E51" s="83"/>
      <c r="F51" s="76"/>
      <c r="G51" s="76"/>
      <c r="H51" s="63"/>
      <c r="J51" s="61"/>
    </row>
    <row r="52" spans="3:10" ht="13.5" thickTop="1">
      <c r="D52" s="19"/>
      <c r="E52" s="19"/>
      <c r="F52" s="19"/>
      <c r="G52" s="19"/>
      <c r="H52" s="19"/>
    </row>
    <row r="54" spans="3:10">
      <c r="E54" s="19"/>
      <c r="F54" s="19"/>
      <c r="G54" s="19"/>
      <c r="H54" s="19"/>
      <c r="J54" s="65"/>
    </row>
    <row r="56" spans="3:10">
      <c r="E56" s="20"/>
      <c r="F56" s="20"/>
      <c r="G56" s="20"/>
      <c r="H56" s="20"/>
    </row>
  </sheetData>
  <mergeCells count="3">
    <mergeCell ref="E5:G5"/>
    <mergeCell ref="H5:H6"/>
    <mergeCell ref="D5:D6"/>
  </mergeCells>
  <hyperlinks>
    <hyperlink ref="A1" location="Índice!A1" display="Índice!A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&amp;LREN Trading, SA</oddHeader>
    <oddFooter>&amp;L&amp;D &amp;T&amp;R&amp;A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showGridLines="0" view="pageBreakPreview" zoomScaleNormal="100" zoomScaleSheetLayoutView="100" workbookViewId="0">
      <selection activeCell="E7" sqref="E7:E28"/>
    </sheetView>
  </sheetViews>
  <sheetFormatPr defaultColWidth="9.1796875" defaultRowHeight="13"/>
  <cols>
    <col min="1" max="1" width="9.1796875" style="8"/>
    <col min="2" max="2" width="3.453125" style="8" customWidth="1"/>
    <col min="3" max="3" width="74.81640625" style="8" bestFit="1" customWidth="1"/>
    <col min="4" max="4" width="8.453125" style="8" customWidth="1"/>
    <col min="5" max="8" width="14.54296875" style="8" customWidth="1"/>
    <col min="9" max="9" width="13.54296875" style="8" bestFit="1" customWidth="1"/>
    <col min="10" max="10" width="13.453125" style="8" bestFit="1" customWidth="1"/>
    <col min="11" max="16384" width="9.1796875" style="8"/>
  </cols>
  <sheetData>
    <row r="1" spans="1:10">
      <c r="A1" s="7">
        <f>+'N1-01 - Balanço'!A1+1</f>
        <v>2</v>
      </c>
    </row>
    <row r="3" spans="1:10" ht="15.5">
      <c r="C3" s="191" t="str">
        <f>Índice!D8</f>
        <v>Quadro N1-02-AgenteComercial - Demonstração de resultados</v>
      </c>
      <c r="D3" s="191"/>
      <c r="E3" s="191"/>
      <c r="F3" s="191"/>
      <c r="G3" s="191"/>
      <c r="H3" s="191"/>
    </row>
    <row r="4" spans="1:10">
      <c r="C4" s="11"/>
      <c r="D4" s="51"/>
      <c r="E4" s="10"/>
      <c r="F4" s="10"/>
      <c r="G4" s="10"/>
      <c r="H4" s="10"/>
    </row>
    <row r="5" spans="1:10">
      <c r="C5" s="52"/>
      <c r="D5" s="51"/>
      <c r="E5" s="10"/>
      <c r="F5" s="10"/>
      <c r="G5" s="10"/>
      <c r="H5" s="13" t="s">
        <v>100</v>
      </c>
    </row>
    <row r="6" spans="1:10" ht="15" customHeight="1">
      <c r="C6" s="37"/>
      <c r="D6" s="195" t="s">
        <v>0</v>
      </c>
      <c r="E6" s="192" t="s">
        <v>98</v>
      </c>
      <c r="F6" s="193"/>
      <c r="G6" s="194"/>
      <c r="H6" s="187" t="s">
        <v>99</v>
      </c>
    </row>
    <row r="7" spans="1:10">
      <c r="C7" s="14" t="s">
        <v>23</v>
      </c>
      <c r="D7" s="196"/>
      <c r="E7" s="97" t="s">
        <v>105</v>
      </c>
      <c r="F7" s="78" t="s">
        <v>109</v>
      </c>
      <c r="G7" s="78" t="s">
        <v>110</v>
      </c>
      <c r="H7" s="187"/>
    </row>
    <row r="8" spans="1:10">
      <c r="C8" s="17"/>
      <c r="D8" s="92"/>
      <c r="E8" s="98"/>
      <c r="F8" s="87"/>
      <c r="G8" s="87"/>
      <c r="H8" s="10"/>
    </row>
    <row r="9" spans="1:10">
      <c r="C9" s="17" t="s">
        <v>24</v>
      </c>
      <c r="D9" s="92"/>
      <c r="E9" s="75"/>
      <c r="F9" s="75"/>
      <c r="G9" s="75"/>
      <c r="H9" s="53"/>
      <c r="J9" s="20"/>
    </row>
    <row r="10" spans="1:10">
      <c r="C10" s="17" t="s">
        <v>25</v>
      </c>
      <c r="D10" s="92"/>
      <c r="E10" s="75"/>
      <c r="F10" s="75"/>
      <c r="G10" s="75"/>
      <c r="H10" s="53"/>
      <c r="J10" s="20"/>
    </row>
    <row r="11" spans="1:10">
      <c r="C11" s="17" t="s">
        <v>26</v>
      </c>
      <c r="D11" s="92"/>
      <c r="E11" s="75"/>
      <c r="F11" s="75"/>
      <c r="G11" s="75"/>
      <c r="H11" s="53"/>
      <c r="J11" s="20"/>
    </row>
    <row r="12" spans="1:10">
      <c r="C12" s="17" t="s">
        <v>27</v>
      </c>
      <c r="D12" s="92"/>
      <c r="E12" s="75"/>
      <c r="F12" s="75"/>
      <c r="G12" s="75"/>
      <c r="H12" s="53"/>
      <c r="J12" s="20"/>
    </row>
    <row r="13" spans="1:10">
      <c r="C13" s="17" t="s">
        <v>28</v>
      </c>
      <c r="D13" s="92"/>
      <c r="E13" s="73"/>
      <c r="F13" s="73"/>
      <c r="G13" s="73"/>
      <c r="H13" s="19"/>
      <c r="J13" s="20"/>
    </row>
    <row r="14" spans="1:10">
      <c r="C14" s="54" t="s">
        <v>29</v>
      </c>
      <c r="D14" s="92"/>
      <c r="E14" s="73"/>
      <c r="F14" s="73"/>
      <c r="G14" s="73"/>
      <c r="H14" s="19"/>
      <c r="J14" s="20"/>
    </row>
    <row r="15" spans="1:10">
      <c r="C15" s="17"/>
      <c r="D15" s="92"/>
      <c r="E15" s="90"/>
      <c r="F15" s="88"/>
      <c r="G15" s="88"/>
      <c r="H15" s="23"/>
      <c r="J15" s="20"/>
    </row>
    <row r="16" spans="1:10">
      <c r="C16" s="55" t="s">
        <v>30</v>
      </c>
      <c r="D16" s="92"/>
      <c r="E16" s="99"/>
      <c r="F16" s="89"/>
      <c r="G16" s="89"/>
      <c r="H16" s="56"/>
      <c r="J16" s="20"/>
    </row>
    <row r="17" spans="3:10">
      <c r="C17" s="17"/>
      <c r="D17" s="92"/>
      <c r="E17" s="90"/>
      <c r="F17" s="88"/>
      <c r="G17" s="88"/>
      <c r="H17" s="23"/>
      <c r="I17" s="23"/>
      <c r="J17" s="20"/>
    </row>
    <row r="18" spans="3:10">
      <c r="C18" s="17" t="s">
        <v>31</v>
      </c>
      <c r="D18" s="92"/>
      <c r="E18" s="90"/>
      <c r="F18" s="90"/>
      <c r="G18" s="90"/>
      <c r="H18" s="57"/>
      <c r="I18" s="23"/>
      <c r="J18" s="20"/>
    </row>
    <row r="19" spans="3:10">
      <c r="C19" s="17"/>
      <c r="D19" s="92"/>
      <c r="E19" s="90"/>
      <c r="F19" s="88"/>
      <c r="G19" s="88"/>
      <c r="H19" s="23"/>
      <c r="I19" s="23"/>
      <c r="J19" s="20"/>
    </row>
    <row r="20" spans="3:10">
      <c r="C20" s="55" t="s">
        <v>32</v>
      </c>
      <c r="D20" s="92"/>
      <c r="E20" s="99"/>
      <c r="F20" s="89"/>
      <c r="G20" s="89"/>
      <c r="H20" s="56"/>
      <c r="I20" s="23"/>
      <c r="J20" s="20"/>
    </row>
    <row r="21" spans="3:10">
      <c r="C21" s="17"/>
      <c r="D21" s="92"/>
      <c r="E21" s="90"/>
      <c r="F21" s="88"/>
      <c r="G21" s="88"/>
      <c r="H21" s="23"/>
      <c r="I21" s="23"/>
      <c r="J21" s="20"/>
    </row>
    <row r="22" spans="3:10">
      <c r="C22" s="17" t="s">
        <v>33</v>
      </c>
      <c r="D22" s="92"/>
      <c r="E22" s="90"/>
      <c r="F22" s="88"/>
      <c r="G22" s="88"/>
      <c r="H22" s="33"/>
      <c r="I22" s="23"/>
      <c r="J22" s="20"/>
    </row>
    <row r="23" spans="3:10">
      <c r="C23" s="17" t="s">
        <v>34</v>
      </c>
      <c r="D23" s="92"/>
      <c r="E23" s="90"/>
      <c r="F23" s="88"/>
      <c r="G23" s="88"/>
      <c r="H23" s="33"/>
      <c r="I23" s="23"/>
      <c r="J23" s="20"/>
    </row>
    <row r="24" spans="3:10">
      <c r="C24" s="17"/>
      <c r="D24" s="92"/>
      <c r="E24" s="90"/>
      <c r="F24" s="88"/>
      <c r="G24" s="88"/>
      <c r="H24" s="23"/>
      <c r="I24" s="23"/>
      <c r="J24" s="20"/>
    </row>
    <row r="25" spans="3:10">
      <c r="C25" s="55" t="s">
        <v>35</v>
      </c>
      <c r="D25" s="92"/>
      <c r="E25" s="99"/>
      <c r="F25" s="89"/>
      <c r="G25" s="89"/>
      <c r="H25" s="56"/>
      <c r="I25" s="23"/>
      <c r="J25" s="20"/>
    </row>
    <row r="26" spans="3:10">
      <c r="C26" s="17"/>
      <c r="D26" s="92"/>
      <c r="E26" s="90"/>
      <c r="F26" s="88"/>
      <c r="G26" s="88"/>
      <c r="H26" s="23"/>
      <c r="I26" s="23"/>
      <c r="J26" s="20"/>
    </row>
    <row r="27" spans="3:10">
      <c r="C27" s="17" t="s">
        <v>36</v>
      </c>
      <c r="D27" s="92"/>
      <c r="E27" s="90"/>
      <c r="F27" s="90"/>
      <c r="G27" s="90"/>
      <c r="H27" s="57"/>
      <c r="I27" s="23"/>
      <c r="J27" s="20"/>
    </row>
    <row r="28" spans="3:10">
      <c r="C28" s="17"/>
      <c r="D28" s="92"/>
      <c r="E28" s="90"/>
      <c r="F28" s="88"/>
      <c r="G28" s="88"/>
      <c r="H28" s="23"/>
      <c r="I28" s="23"/>
      <c r="J28" s="20"/>
    </row>
    <row r="29" spans="3:10" ht="13.5" thickBot="1">
      <c r="C29" s="55" t="s">
        <v>11</v>
      </c>
      <c r="D29" s="93"/>
      <c r="E29" s="91"/>
      <c r="F29" s="91"/>
      <c r="G29" s="91"/>
      <c r="H29" s="58"/>
      <c r="I29" s="23"/>
      <c r="J29" s="20"/>
    </row>
    <row r="30" spans="3:10" ht="13.5" thickTop="1">
      <c r="I30" s="23"/>
      <c r="J30" s="20"/>
    </row>
    <row r="31" spans="3:10">
      <c r="E31" s="57"/>
      <c r="F31" s="57"/>
      <c r="G31" s="57"/>
      <c r="H31" s="57"/>
      <c r="J31" s="20"/>
    </row>
    <row r="32" spans="3:10">
      <c r="J32" s="20"/>
    </row>
  </sheetData>
  <mergeCells count="4">
    <mergeCell ref="C3:H3"/>
    <mergeCell ref="E6:G6"/>
    <mergeCell ref="H6:H7"/>
    <mergeCell ref="D6:D7"/>
  </mergeCells>
  <hyperlinks>
    <hyperlink ref="A1" location="Índice!A1" display="Índice!A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&amp;LREN Trading, SA</oddHeader>
    <oddFooter>&amp;L&amp;D &amp;T&amp;R&amp;A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0"/>
  <sheetViews>
    <sheetView showGridLines="0" zoomScaleNormal="100" zoomScaleSheetLayoutView="100" workbookViewId="0">
      <selection activeCell="A18" sqref="A18:XFD18"/>
    </sheetView>
  </sheetViews>
  <sheetFormatPr defaultColWidth="9.1796875" defaultRowHeight="13"/>
  <cols>
    <col min="1" max="1" width="9.1796875" style="8"/>
    <col min="2" max="2" width="66.453125" style="8" customWidth="1"/>
    <col min="3" max="3" width="2.1796875" style="8" customWidth="1"/>
    <col min="4" max="4" width="14.54296875" style="8" customWidth="1"/>
    <col min="5" max="5" width="2.1796875" style="8" customWidth="1"/>
    <col min="6" max="6" width="14.54296875" style="8" customWidth="1"/>
    <col min="7" max="7" width="12.54296875" style="8" bestFit="1" customWidth="1"/>
    <col min="8" max="8" width="13" style="8" bestFit="1" customWidth="1"/>
    <col min="9" max="16384" width="9.1796875" style="8"/>
  </cols>
  <sheetData>
    <row r="1" spans="1:9">
      <c r="A1" s="7">
        <f>+'N1-02 - DR'!A1+1</f>
        <v>3</v>
      </c>
    </row>
    <row r="3" spans="1:9" ht="15.5">
      <c r="B3" s="197" t="str">
        <f>Índice!D9</f>
        <v>Quadro N1-03-AgenteComercial - Diferimentos e contas a pagar e a receber</v>
      </c>
      <c r="C3" s="197"/>
      <c r="D3" s="197"/>
    </row>
    <row r="4" spans="1:9">
      <c r="B4" s="11"/>
      <c r="C4" s="9"/>
      <c r="D4" s="12"/>
      <c r="E4" s="9"/>
      <c r="F4" s="13" t="s">
        <v>100</v>
      </c>
    </row>
    <row r="5" spans="1:9">
      <c r="B5" s="11"/>
      <c r="C5" s="9"/>
      <c r="D5" s="12"/>
      <c r="E5" s="9"/>
      <c r="F5" s="12"/>
    </row>
    <row r="6" spans="1:9" ht="19.5" customHeight="1">
      <c r="B6" s="14" t="s">
        <v>37</v>
      </c>
      <c r="C6" s="15"/>
      <c r="D6" s="16" t="s">
        <v>98</v>
      </c>
      <c r="E6" s="15"/>
      <c r="F6" s="16" t="s">
        <v>99</v>
      </c>
    </row>
    <row r="7" spans="1:9">
      <c r="B7" s="17"/>
      <c r="C7" s="18"/>
      <c r="D7" s="10"/>
      <c r="E7" s="18"/>
      <c r="F7" s="10"/>
    </row>
    <row r="8" spans="1:9">
      <c r="B8" s="17" t="s">
        <v>177</v>
      </c>
      <c r="C8" s="18"/>
      <c r="D8" s="42"/>
      <c r="E8" s="18"/>
      <c r="F8" s="42"/>
    </row>
    <row r="9" spans="1:9">
      <c r="B9" s="43" t="s">
        <v>176</v>
      </c>
      <c r="C9" s="9"/>
      <c r="D9" s="10"/>
      <c r="E9" s="9"/>
      <c r="F9" s="10"/>
    </row>
    <row r="10" spans="1:9">
      <c r="B10" s="44" t="s">
        <v>97</v>
      </c>
      <c r="C10" s="9"/>
      <c r="D10" s="23"/>
      <c r="E10" s="9"/>
      <c r="F10" s="10"/>
    </row>
    <row r="11" spans="1:9">
      <c r="B11" s="44" t="s">
        <v>85</v>
      </c>
      <c r="C11" s="9"/>
      <c r="D11" s="23"/>
      <c r="E11" s="9"/>
      <c r="F11" s="23"/>
      <c r="I11" s="20"/>
    </row>
    <row r="12" spans="1:9">
      <c r="B12" s="44" t="s">
        <v>38</v>
      </c>
      <c r="C12" s="9"/>
      <c r="D12" s="23"/>
      <c r="E12" s="9"/>
      <c r="F12" s="23"/>
      <c r="I12" s="20"/>
    </row>
    <row r="13" spans="1:9">
      <c r="B13" s="44" t="s">
        <v>1</v>
      </c>
      <c r="C13" s="9"/>
      <c r="D13" s="23"/>
      <c r="E13" s="9"/>
      <c r="F13" s="23"/>
      <c r="I13" s="20"/>
    </row>
    <row r="14" spans="1:9">
      <c r="B14" s="45" t="s">
        <v>179</v>
      </c>
      <c r="C14" s="36"/>
      <c r="D14" s="22"/>
      <c r="E14" s="36"/>
      <c r="F14" s="22"/>
      <c r="I14" s="20"/>
    </row>
    <row r="15" spans="1:9">
      <c r="B15" s="36"/>
      <c r="C15" s="36"/>
      <c r="D15" s="46"/>
      <c r="E15" s="36"/>
      <c r="F15" s="46"/>
      <c r="I15" s="20"/>
    </row>
    <row r="16" spans="1:9">
      <c r="B16" s="47" t="s">
        <v>5</v>
      </c>
      <c r="C16" s="36"/>
      <c r="D16" s="46"/>
      <c r="E16" s="36"/>
      <c r="F16" s="46"/>
      <c r="I16" s="20"/>
    </row>
    <row r="17" spans="2:9">
      <c r="B17" s="48" t="s">
        <v>86</v>
      </c>
      <c r="C17" s="36"/>
      <c r="D17" s="46"/>
      <c r="E17" s="36"/>
      <c r="F17" s="46"/>
      <c r="I17" s="20"/>
    </row>
    <row r="18" spans="2:9">
      <c r="B18" s="48" t="s">
        <v>43</v>
      </c>
      <c r="C18" s="9"/>
      <c r="D18" s="46"/>
      <c r="E18" s="9"/>
      <c r="F18" s="46"/>
      <c r="I18" s="20"/>
    </row>
    <row r="19" spans="2:9">
      <c r="B19" s="45" t="s">
        <v>39</v>
      </c>
      <c r="C19" s="9"/>
      <c r="D19" s="22"/>
      <c r="E19" s="9"/>
      <c r="F19" s="22"/>
      <c r="I19" s="20"/>
    </row>
    <row r="20" spans="2:9" ht="13.5" thickBot="1">
      <c r="B20" s="49" t="s">
        <v>180</v>
      </c>
      <c r="C20" s="9"/>
      <c r="D20" s="28"/>
      <c r="E20" s="9"/>
      <c r="F20" s="28"/>
      <c r="I20" s="20"/>
    </row>
    <row r="21" spans="2:9" ht="13.5" thickTop="1">
      <c r="B21" s="17"/>
      <c r="C21" s="9"/>
      <c r="D21" s="23"/>
      <c r="E21" s="9"/>
      <c r="F21" s="23"/>
      <c r="I21" s="20"/>
    </row>
    <row r="22" spans="2:9">
      <c r="B22" s="17" t="s">
        <v>13</v>
      </c>
      <c r="C22" s="9"/>
      <c r="D22" s="23"/>
      <c r="E22" s="9"/>
      <c r="F22" s="23"/>
      <c r="I22" s="20"/>
    </row>
    <row r="23" spans="2:9">
      <c r="B23" s="43" t="s">
        <v>169</v>
      </c>
      <c r="C23" s="9"/>
      <c r="D23" s="23"/>
      <c r="E23" s="9"/>
      <c r="F23" s="23"/>
      <c r="I23" s="20"/>
    </row>
    <row r="24" spans="2:9">
      <c r="B24" s="50" t="s">
        <v>87</v>
      </c>
      <c r="C24" s="9"/>
      <c r="D24" s="23"/>
      <c r="E24" s="9"/>
      <c r="F24" s="23"/>
      <c r="I24" s="20"/>
    </row>
    <row r="25" spans="2:9">
      <c r="B25" s="44" t="s">
        <v>40</v>
      </c>
      <c r="C25" s="9"/>
      <c r="D25" s="23"/>
      <c r="E25" s="9"/>
      <c r="F25" s="23"/>
      <c r="I25" s="20"/>
    </row>
    <row r="26" spans="2:9">
      <c r="B26" s="44" t="s">
        <v>41</v>
      </c>
      <c r="C26" s="9"/>
      <c r="D26" s="23"/>
      <c r="E26" s="9"/>
      <c r="F26" s="23"/>
      <c r="I26" s="20"/>
    </row>
    <row r="27" spans="2:9">
      <c r="B27" s="45" t="s">
        <v>178</v>
      </c>
      <c r="C27" s="9"/>
      <c r="D27" s="22"/>
      <c r="E27" s="9"/>
      <c r="F27" s="22"/>
      <c r="I27" s="20"/>
    </row>
    <row r="28" spans="2:9">
      <c r="B28" s="17"/>
      <c r="C28" s="9"/>
      <c r="D28" s="23"/>
      <c r="E28" s="9"/>
      <c r="F28" s="23"/>
      <c r="I28" s="20"/>
    </row>
    <row r="29" spans="2:9">
      <c r="B29" s="43" t="s">
        <v>5</v>
      </c>
      <c r="C29" s="9"/>
      <c r="D29" s="23"/>
      <c r="E29" s="9"/>
      <c r="F29" s="23"/>
      <c r="I29" s="20"/>
    </row>
    <row r="30" spans="2:9">
      <c r="B30" s="44" t="s">
        <v>42</v>
      </c>
      <c r="C30" s="9"/>
      <c r="D30" s="23"/>
      <c r="E30" s="9"/>
      <c r="F30" s="23"/>
      <c r="I30" s="20"/>
    </row>
    <row r="31" spans="2:9">
      <c r="B31" s="44" t="s">
        <v>43</v>
      </c>
      <c r="C31" s="9"/>
      <c r="D31" s="23"/>
      <c r="E31" s="9"/>
      <c r="F31" s="23"/>
      <c r="I31" s="20"/>
    </row>
    <row r="32" spans="2:9">
      <c r="B32" s="45" t="s">
        <v>39</v>
      </c>
      <c r="C32" s="9"/>
      <c r="D32" s="22"/>
      <c r="E32" s="9"/>
      <c r="F32" s="22"/>
      <c r="I32" s="20"/>
    </row>
    <row r="33" spans="2:9" ht="13.5" thickBot="1">
      <c r="B33" s="49" t="s">
        <v>181</v>
      </c>
      <c r="C33" s="9"/>
      <c r="D33" s="28"/>
      <c r="E33" s="9"/>
      <c r="F33" s="28"/>
      <c r="I33" s="20"/>
    </row>
    <row r="34" spans="2:9" ht="13.5" thickTop="1">
      <c r="I34" s="20"/>
    </row>
    <row r="35" spans="2:9">
      <c r="D35" s="23"/>
      <c r="F35" s="23"/>
      <c r="I35" s="20"/>
    </row>
    <row r="36" spans="2:9">
      <c r="D36" s="23"/>
      <c r="F36" s="23"/>
      <c r="I36" s="20"/>
    </row>
    <row r="37" spans="2:9">
      <c r="D37" s="23"/>
      <c r="F37" s="23"/>
      <c r="I37" s="20"/>
    </row>
    <row r="38" spans="2:9">
      <c r="D38" s="23"/>
      <c r="F38" s="23"/>
      <c r="I38" s="20"/>
    </row>
    <row r="39" spans="2:9">
      <c r="D39" s="23"/>
      <c r="F39" s="23"/>
    </row>
    <row r="40" spans="2:9">
      <c r="D40" s="23"/>
      <c r="F40" s="23"/>
    </row>
  </sheetData>
  <mergeCells count="1">
    <mergeCell ref="B3:D3"/>
  </mergeCells>
  <hyperlinks>
    <hyperlink ref="A1" location="Índice!A1" display="Índice!A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7" orientation="portrait" horizontalDpi="200" verticalDpi="200" r:id="rId1"/>
  <headerFooter>
    <oddHeader>&amp;LREN Trading, SA</oddHeader>
    <oddFooter>&amp;L&amp;D &amp;T&amp;R&amp;A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showGridLines="0" view="pageBreakPreview" zoomScale="90" zoomScaleNormal="100" zoomScaleSheetLayoutView="90" workbookViewId="0">
      <selection activeCell="C8" sqref="C8"/>
    </sheetView>
  </sheetViews>
  <sheetFormatPr defaultColWidth="9.1796875" defaultRowHeight="13"/>
  <cols>
    <col min="1" max="2" width="9.1796875" style="101"/>
    <col min="3" max="3" width="71.453125" style="101" customWidth="1"/>
    <col min="4" max="7" width="15.453125" style="101" customWidth="1"/>
    <col min="8" max="8" width="2.1796875" style="101" customWidth="1"/>
    <col min="9" max="9" width="15.453125" style="101" customWidth="1"/>
    <col min="10" max="10" width="11.453125" style="101" bestFit="1" customWidth="1"/>
    <col min="11" max="16384" width="9.1796875" style="101"/>
  </cols>
  <sheetData>
    <row r="1" spans="1:9">
      <c r="A1" s="100">
        <f>+'N1-03 - Dif e conta r e p'!A1+1</f>
        <v>4</v>
      </c>
    </row>
    <row r="3" spans="1:9" ht="15.5">
      <c r="C3" s="198" t="str">
        <f>Índice!D10</f>
        <v>Quadro N1-04-AgenteComercial - Custo das Mercadorias vendidas e das matérias consumidas</v>
      </c>
      <c r="D3" s="198"/>
      <c r="E3" s="198"/>
      <c r="F3" s="198"/>
      <c r="G3" s="198"/>
      <c r="H3" s="198"/>
      <c r="I3" s="102"/>
    </row>
    <row r="4" spans="1:9">
      <c r="C4" s="103"/>
      <c r="D4" s="104"/>
      <c r="E4" s="104"/>
      <c r="F4" s="104"/>
      <c r="G4" s="104"/>
      <c r="H4" s="9"/>
      <c r="I4" s="105"/>
    </row>
    <row r="5" spans="1:9">
      <c r="C5" s="103"/>
      <c r="D5" s="104"/>
      <c r="E5" s="104"/>
      <c r="F5" s="104"/>
      <c r="G5" s="104"/>
      <c r="H5" s="9"/>
      <c r="I5" s="105" t="s">
        <v>100</v>
      </c>
    </row>
    <row r="6" spans="1:9" ht="27" customHeight="1">
      <c r="C6" s="202" t="s">
        <v>37</v>
      </c>
      <c r="D6" s="199" t="s">
        <v>98</v>
      </c>
      <c r="E6" s="200"/>
      <c r="F6" s="200"/>
      <c r="G6" s="201"/>
      <c r="H6" s="15"/>
      <c r="I6" s="97" t="s">
        <v>99</v>
      </c>
    </row>
    <row r="7" spans="1:9" ht="27" customHeight="1">
      <c r="C7" s="203"/>
      <c r="D7" s="106" t="s">
        <v>105</v>
      </c>
      <c r="E7" s="106" t="s">
        <v>106</v>
      </c>
      <c r="F7" s="106" t="s">
        <v>107</v>
      </c>
      <c r="G7" s="106" t="s">
        <v>108</v>
      </c>
      <c r="H7" s="15"/>
      <c r="I7" s="106" t="s">
        <v>109</v>
      </c>
    </row>
    <row r="8" spans="1:9">
      <c r="C8" s="95"/>
      <c r="D8" s="107"/>
      <c r="E8" s="107"/>
      <c r="F8" s="107"/>
      <c r="G8" s="107"/>
      <c r="H8" s="18"/>
      <c r="I8" s="107"/>
    </row>
    <row r="9" spans="1:9">
      <c r="C9" s="95" t="s">
        <v>44</v>
      </c>
      <c r="D9" s="80"/>
      <c r="E9" s="80"/>
      <c r="F9" s="80"/>
      <c r="G9" s="80"/>
      <c r="H9" s="18"/>
      <c r="I9" s="80"/>
    </row>
    <row r="10" spans="1:9">
      <c r="C10" s="108" t="s">
        <v>45</v>
      </c>
      <c r="D10" s="109"/>
      <c r="E10" s="109"/>
      <c r="F10" s="109"/>
      <c r="G10" s="109"/>
      <c r="H10" s="30"/>
      <c r="I10" s="109"/>
    </row>
    <row r="11" spans="1:9">
      <c r="C11" s="108" t="s">
        <v>46</v>
      </c>
      <c r="D11" s="109"/>
      <c r="E11" s="109"/>
      <c r="F11" s="109"/>
      <c r="G11" s="109"/>
      <c r="H11" s="30"/>
      <c r="I11" s="109"/>
    </row>
    <row r="12" spans="1:9">
      <c r="C12" s="95" t="s">
        <v>47</v>
      </c>
      <c r="D12" s="80"/>
      <c r="E12" s="80"/>
      <c r="F12" s="80"/>
      <c r="G12" s="80"/>
      <c r="H12" s="18"/>
      <c r="I12" s="80"/>
    </row>
    <row r="13" spans="1:9">
      <c r="C13" s="108" t="s">
        <v>45</v>
      </c>
      <c r="D13" s="109"/>
      <c r="E13" s="109"/>
      <c r="F13" s="109"/>
      <c r="G13" s="109"/>
      <c r="H13" s="30"/>
      <c r="I13" s="109"/>
    </row>
    <row r="14" spans="1:9">
      <c r="C14" s="108" t="s">
        <v>46</v>
      </c>
      <c r="D14" s="109"/>
      <c r="E14" s="109"/>
      <c r="F14" s="109"/>
      <c r="G14" s="109"/>
      <c r="H14" s="30"/>
      <c r="I14" s="109"/>
    </row>
    <row r="15" spans="1:9">
      <c r="C15" s="95" t="s">
        <v>48</v>
      </c>
      <c r="D15" s="80"/>
      <c r="E15" s="80"/>
      <c r="F15" s="80"/>
      <c r="G15" s="80"/>
      <c r="H15" s="18"/>
      <c r="I15" s="80"/>
    </row>
    <row r="16" spans="1:9">
      <c r="C16" s="108" t="s">
        <v>45</v>
      </c>
      <c r="D16" s="109"/>
      <c r="E16" s="109"/>
      <c r="F16" s="109"/>
      <c r="G16" s="109"/>
      <c r="H16" s="30"/>
      <c r="I16" s="109"/>
    </row>
    <row r="17" spans="3:10">
      <c r="C17" s="108" t="s">
        <v>46</v>
      </c>
      <c r="D17" s="109"/>
      <c r="E17" s="109"/>
      <c r="F17" s="109"/>
      <c r="G17" s="109"/>
      <c r="H17" s="30"/>
      <c r="I17" s="109"/>
    </row>
    <row r="18" spans="3:10">
      <c r="C18" s="95" t="s">
        <v>49</v>
      </c>
      <c r="D18" s="80"/>
      <c r="E18" s="80"/>
      <c r="F18" s="80"/>
      <c r="G18" s="80"/>
      <c r="H18" s="18"/>
      <c r="I18" s="80"/>
    </row>
    <row r="19" spans="3:10">
      <c r="C19" s="108" t="s">
        <v>45</v>
      </c>
      <c r="D19" s="94"/>
      <c r="E19" s="94"/>
      <c r="F19" s="94"/>
      <c r="G19" s="94"/>
      <c r="H19" s="40"/>
      <c r="I19" s="94"/>
    </row>
    <row r="20" spans="3:10">
      <c r="C20" s="110" t="s">
        <v>90</v>
      </c>
      <c r="D20" s="94"/>
      <c r="E20" s="94"/>
      <c r="F20" s="94"/>
      <c r="G20" s="94"/>
      <c r="H20" s="40"/>
      <c r="I20" s="94"/>
    </row>
    <row r="21" spans="3:10">
      <c r="C21" s="110" t="s">
        <v>183</v>
      </c>
      <c r="D21" s="94"/>
      <c r="E21" s="94"/>
      <c r="F21" s="94"/>
      <c r="G21" s="94"/>
      <c r="H21" s="40"/>
      <c r="I21" s="94"/>
    </row>
    <row r="22" spans="3:10">
      <c r="C22" s="110" t="s">
        <v>91</v>
      </c>
      <c r="D22" s="94"/>
      <c r="E22" s="94"/>
      <c r="F22" s="94"/>
      <c r="G22" s="94"/>
      <c r="H22" s="40"/>
      <c r="I22" s="94"/>
    </row>
    <row r="23" spans="3:10">
      <c r="C23" s="110" t="s">
        <v>49</v>
      </c>
      <c r="D23" s="94"/>
      <c r="E23" s="94"/>
      <c r="F23" s="94"/>
      <c r="G23" s="94"/>
      <c r="H23" s="40"/>
      <c r="I23" s="94"/>
    </row>
    <row r="24" spans="3:10">
      <c r="C24" s="108" t="s">
        <v>46</v>
      </c>
      <c r="D24" s="94"/>
      <c r="E24" s="94"/>
      <c r="F24" s="94"/>
      <c r="G24" s="94"/>
      <c r="H24" s="40"/>
      <c r="I24" s="94"/>
      <c r="J24" s="111"/>
    </row>
    <row r="25" spans="3:10">
      <c r="C25" s="110" t="s">
        <v>92</v>
      </c>
      <c r="D25" s="109"/>
      <c r="E25" s="109"/>
      <c r="F25" s="109"/>
      <c r="G25" s="109"/>
      <c r="H25" s="30"/>
      <c r="I25" s="109"/>
    </row>
    <row r="26" spans="3:10">
      <c r="C26" s="110" t="s">
        <v>91</v>
      </c>
      <c r="D26" s="109"/>
      <c r="E26" s="109"/>
      <c r="F26" s="109"/>
      <c r="G26" s="109"/>
      <c r="H26" s="30"/>
      <c r="I26" s="109"/>
    </row>
    <row r="27" spans="3:10">
      <c r="C27" s="110" t="s">
        <v>49</v>
      </c>
      <c r="D27" s="109"/>
      <c r="E27" s="109"/>
      <c r="F27" s="109"/>
      <c r="G27" s="109"/>
      <c r="H27" s="30"/>
      <c r="I27" s="109"/>
    </row>
    <row r="28" spans="3:10">
      <c r="C28" s="110" t="s">
        <v>183</v>
      </c>
      <c r="D28" s="109"/>
      <c r="E28" s="109"/>
      <c r="F28" s="109"/>
      <c r="G28" s="109"/>
      <c r="H28" s="30"/>
      <c r="I28" s="109"/>
    </row>
    <row r="29" spans="3:10">
      <c r="C29" s="110" t="s">
        <v>90</v>
      </c>
      <c r="D29" s="109"/>
      <c r="E29" s="109"/>
      <c r="F29" s="109"/>
      <c r="G29" s="109"/>
      <c r="H29" s="30"/>
      <c r="I29" s="109"/>
    </row>
    <row r="30" spans="3:10">
      <c r="C30" s="110" t="s">
        <v>93</v>
      </c>
      <c r="D30" s="109"/>
      <c r="E30" s="109"/>
      <c r="F30" s="109"/>
      <c r="G30" s="109"/>
      <c r="H30" s="30"/>
      <c r="I30" s="109"/>
    </row>
    <row r="31" spans="3:10" ht="21" customHeight="1">
      <c r="C31" s="112" t="s">
        <v>50</v>
      </c>
      <c r="D31" s="113"/>
      <c r="E31" s="113"/>
      <c r="F31" s="113"/>
      <c r="G31" s="113"/>
      <c r="H31" s="41"/>
      <c r="I31" s="113"/>
    </row>
    <row r="32" spans="3:10">
      <c r="C32" s="95"/>
      <c r="D32" s="114"/>
      <c r="E32" s="114"/>
      <c r="F32" s="114"/>
      <c r="G32" s="114"/>
      <c r="H32" s="9"/>
      <c r="I32" s="114"/>
    </row>
    <row r="33" spans="3:9">
      <c r="C33" s="95" t="s">
        <v>51</v>
      </c>
      <c r="D33" s="80"/>
      <c r="E33" s="80"/>
      <c r="F33" s="80"/>
      <c r="G33" s="80"/>
      <c r="H33" s="18"/>
      <c r="I33" s="80"/>
    </row>
    <row r="34" spans="3:9">
      <c r="C34" s="108" t="s">
        <v>45</v>
      </c>
      <c r="D34" s="109"/>
      <c r="E34" s="109"/>
      <c r="F34" s="109"/>
      <c r="G34" s="109"/>
      <c r="H34" s="30"/>
      <c r="I34" s="109"/>
    </row>
    <row r="35" spans="3:9">
      <c r="C35" s="108" t="s">
        <v>46</v>
      </c>
      <c r="D35" s="109"/>
      <c r="E35" s="109"/>
      <c r="F35" s="109"/>
      <c r="G35" s="109"/>
      <c r="H35" s="30"/>
      <c r="I35" s="109"/>
    </row>
    <row r="36" spans="3:9">
      <c r="C36" s="95" t="s">
        <v>182</v>
      </c>
      <c r="D36" s="114"/>
      <c r="E36" s="114"/>
      <c r="F36" s="114"/>
      <c r="G36" s="114"/>
      <c r="H36" s="9"/>
      <c r="I36" s="114"/>
    </row>
    <row r="37" spans="3:9">
      <c r="C37" s="115" t="s">
        <v>52</v>
      </c>
      <c r="D37" s="116"/>
      <c r="E37" s="116"/>
      <c r="F37" s="116"/>
      <c r="G37" s="116"/>
      <c r="H37" s="9"/>
      <c r="I37" s="116"/>
    </row>
    <row r="38" spans="3:9">
      <c r="C38" s="117" t="s">
        <v>96</v>
      </c>
      <c r="D38" s="116"/>
      <c r="E38" s="116"/>
      <c r="F38" s="116"/>
      <c r="G38" s="116"/>
      <c r="H38" s="9"/>
      <c r="I38" s="116"/>
    </row>
    <row r="40" spans="3:9">
      <c r="D40" s="35"/>
      <c r="E40" s="35"/>
      <c r="F40" s="35"/>
      <c r="G40" s="35"/>
      <c r="H40" s="35"/>
      <c r="I40" s="35"/>
    </row>
    <row r="41" spans="3:9">
      <c r="D41" s="35"/>
      <c r="E41" s="35"/>
      <c r="F41" s="35"/>
      <c r="G41" s="35"/>
      <c r="H41" s="35"/>
      <c r="I41" s="35"/>
    </row>
  </sheetData>
  <mergeCells count="3">
    <mergeCell ref="C3:H3"/>
    <mergeCell ref="D6:G6"/>
    <mergeCell ref="C6:C7"/>
  </mergeCells>
  <hyperlinks>
    <hyperlink ref="A1" location="Índice!A1" display="Índice!A1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&amp;LREN Trading, SA</oddHeader>
    <oddFooter>&amp;L&amp;D &amp;T&amp;R&amp;A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3"/>
  <sheetViews>
    <sheetView showGridLines="0" view="pageBreakPreview" topLeftCell="A4" zoomScaleNormal="93" zoomScaleSheetLayoutView="100" workbookViewId="0">
      <selection activeCell="C4" sqref="C4"/>
    </sheetView>
  </sheetViews>
  <sheetFormatPr defaultColWidth="9.1796875" defaultRowHeight="13"/>
  <cols>
    <col min="1" max="2" width="9.1796875" style="8"/>
    <col min="3" max="3" width="81.54296875" style="8" bestFit="1" customWidth="1"/>
    <col min="4" max="4" width="2.1796875" style="8" customWidth="1"/>
    <col min="5" max="5" width="15" style="8" customWidth="1"/>
    <col min="6" max="6" width="2.1796875" style="8" customWidth="1"/>
    <col min="7" max="7" width="15" style="8" customWidth="1"/>
    <col min="8" max="8" width="10.453125" style="8" bestFit="1" customWidth="1"/>
    <col min="9" max="16384" width="9.1796875" style="8"/>
  </cols>
  <sheetData>
    <row r="1" spans="1:9">
      <c r="A1" s="7">
        <f>+'N1-04 - CMVC'!A1+1</f>
        <v>5</v>
      </c>
    </row>
    <row r="4" spans="1:9" ht="15.5">
      <c r="C4" s="29" t="str">
        <f>Índice!D11</f>
        <v>Quadro N1-05-AgenteComercial - Fornecimentos e serviços externos</v>
      </c>
      <c r="D4" s="9"/>
      <c r="E4" s="10"/>
      <c r="F4" s="9"/>
      <c r="G4" s="10"/>
    </row>
    <row r="5" spans="1:9">
      <c r="C5" s="11"/>
      <c r="D5" s="9"/>
      <c r="E5" s="12"/>
      <c r="F5" s="9"/>
      <c r="G5" s="13" t="s">
        <v>100</v>
      </c>
    </row>
    <row r="6" spans="1:9">
      <c r="C6" s="11"/>
      <c r="D6" s="9"/>
      <c r="E6" s="12"/>
      <c r="F6" s="9"/>
      <c r="G6" s="12"/>
    </row>
    <row r="7" spans="1:9">
      <c r="C7" s="14" t="s">
        <v>37</v>
      </c>
      <c r="D7" s="15"/>
      <c r="E7" s="16" t="s">
        <v>98</v>
      </c>
      <c r="F7" s="15"/>
      <c r="G7" s="16" t="s">
        <v>99</v>
      </c>
    </row>
    <row r="8" spans="1:9">
      <c r="C8" s="17"/>
      <c r="D8" s="18"/>
      <c r="E8" s="10"/>
      <c r="F8" s="18"/>
      <c r="G8" s="10"/>
    </row>
    <row r="9" spans="1:9">
      <c r="C9" s="17" t="s">
        <v>53</v>
      </c>
      <c r="D9" s="18"/>
      <c r="E9" s="23"/>
      <c r="F9" s="18"/>
      <c r="G9" s="23"/>
      <c r="I9" s="20"/>
    </row>
    <row r="10" spans="1:9">
      <c r="C10" s="17" t="s">
        <v>54</v>
      </c>
      <c r="D10" s="18"/>
      <c r="E10" s="23"/>
      <c r="F10" s="18"/>
      <c r="G10" s="23"/>
      <c r="I10" s="20"/>
    </row>
    <row r="11" spans="1:9">
      <c r="C11" s="17" t="s">
        <v>55</v>
      </c>
      <c r="D11" s="18"/>
      <c r="E11" s="19">
        <f>+SUM(E12:E15)</f>
        <v>0</v>
      </c>
      <c r="F11" s="18"/>
      <c r="G11" s="19">
        <f>+SUM(G12:G15)</f>
        <v>0</v>
      </c>
      <c r="I11" s="20"/>
    </row>
    <row r="12" spans="1:9">
      <c r="C12" s="24" t="s">
        <v>56</v>
      </c>
      <c r="D12" s="25"/>
      <c r="E12" s="26"/>
      <c r="F12" s="25"/>
      <c r="G12" s="26"/>
      <c r="I12" s="20"/>
    </row>
    <row r="13" spans="1:9">
      <c r="C13" s="24" t="s">
        <v>57</v>
      </c>
      <c r="D13" s="25"/>
      <c r="E13" s="26"/>
      <c r="F13" s="25"/>
      <c r="G13" s="26"/>
      <c r="I13" s="20"/>
    </row>
    <row r="14" spans="1:9">
      <c r="C14" s="24" t="s">
        <v>58</v>
      </c>
      <c r="D14" s="25"/>
      <c r="E14" s="26"/>
      <c r="F14" s="25"/>
      <c r="G14" s="26"/>
      <c r="I14" s="20"/>
    </row>
    <row r="15" spans="1:9">
      <c r="C15" s="24" t="s">
        <v>59</v>
      </c>
      <c r="D15" s="9"/>
      <c r="E15" s="35"/>
      <c r="F15" s="9"/>
      <c r="G15" s="35"/>
      <c r="I15" s="20"/>
    </row>
    <row r="16" spans="1:9">
      <c r="C16" s="17" t="s">
        <v>43</v>
      </c>
      <c r="D16" s="18"/>
      <c r="E16" s="19"/>
      <c r="F16" s="18"/>
      <c r="G16" s="19"/>
      <c r="I16" s="20"/>
    </row>
    <row r="17" spans="3:9">
      <c r="C17" s="38" t="s">
        <v>60</v>
      </c>
      <c r="D17" s="9"/>
      <c r="E17" s="22">
        <f>+SUM(E16,E9:E11)</f>
        <v>0</v>
      </c>
      <c r="F17" s="9"/>
      <c r="G17" s="22">
        <f>+SUM(G16,G9:G11)</f>
        <v>0</v>
      </c>
      <c r="I17" s="20"/>
    </row>
    <row r="18" spans="3:9">
      <c r="C18" s="17"/>
      <c r="D18" s="9"/>
      <c r="E18" s="23"/>
      <c r="F18" s="9"/>
      <c r="G18" s="23"/>
      <c r="I18" s="20"/>
    </row>
    <row r="19" spans="3:9">
      <c r="C19" s="17" t="s">
        <v>43</v>
      </c>
      <c r="D19" s="18"/>
      <c r="E19" s="19">
        <v>0</v>
      </c>
      <c r="F19" s="18"/>
      <c r="G19" s="19">
        <v>0</v>
      </c>
      <c r="I19" s="20"/>
    </row>
    <row r="20" spans="3:9">
      <c r="C20" s="38" t="s">
        <v>61</v>
      </c>
      <c r="D20" s="9"/>
      <c r="E20" s="22">
        <f>+E19</f>
        <v>0</v>
      </c>
      <c r="F20" s="9"/>
      <c r="G20" s="22">
        <f>+G19</f>
        <v>0</v>
      </c>
      <c r="I20" s="20"/>
    </row>
    <row r="21" spans="3:9" ht="13.5" thickBot="1">
      <c r="C21" s="39" t="s">
        <v>62</v>
      </c>
      <c r="D21" s="9"/>
      <c r="E21" s="28">
        <f>+E20+E17</f>
        <v>0</v>
      </c>
      <c r="F21" s="9"/>
      <c r="G21" s="28">
        <f>+G20+G17</f>
        <v>0</v>
      </c>
      <c r="I21" s="20"/>
    </row>
    <row r="22" spans="3:9" ht="13.5" thickTop="1">
      <c r="I22" s="20"/>
    </row>
    <row r="23" spans="3:9">
      <c r="E23" s="19">
        <v>0</v>
      </c>
      <c r="F23" s="18"/>
      <c r="G23" s="19">
        <v>0</v>
      </c>
      <c r="I23" s="20"/>
    </row>
  </sheetData>
  <hyperlinks>
    <hyperlink ref="A1" location="Índice!A1" display="Índice!A1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&amp;LREN Trading, SA</oddHeader>
    <oddFooter>&amp;L&amp;D &amp;T&amp;R&amp;A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8"/>
  <sheetViews>
    <sheetView showGridLines="0" view="pageBreakPreview" zoomScale="60" zoomScaleNormal="100" workbookViewId="0">
      <selection activeCell="E52" sqref="E52"/>
    </sheetView>
  </sheetViews>
  <sheetFormatPr defaultColWidth="9.1796875" defaultRowHeight="13"/>
  <cols>
    <col min="1" max="1" width="9.1796875" style="8"/>
    <col min="2" max="2" width="2.453125" style="8" customWidth="1"/>
    <col min="3" max="3" width="66.453125" style="8" bestFit="1" customWidth="1"/>
    <col min="4" max="4" width="1.453125" style="8" customWidth="1"/>
    <col min="5" max="5" width="13.453125" style="8" customWidth="1"/>
    <col min="6" max="6" width="1.453125" style="8" customWidth="1"/>
    <col min="7" max="7" width="13.453125" style="8" customWidth="1"/>
    <col min="8" max="8" width="9.81640625" style="8" bestFit="1" customWidth="1"/>
    <col min="9" max="16384" width="9.1796875" style="8"/>
  </cols>
  <sheetData>
    <row r="1" spans="1:9">
      <c r="A1" s="7">
        <f>+'N1-05 - FSE'!A1+1</f>
        <v>6</v>
      </c>
    </row>
    <row r="4" spans="1:9" ht="15.5">
      <c r="C4" s="29" t="str">
        <f>Índice!D12</f>
        <v>Quadro N1-06-AgenteComercial - Gastos com pessoal</v>
      </c>
      <c r="D4" s="9"/>
      <c r="E4" s="10"/>
      <c r="F4" s="9"/>
      <c r="G4" s="10"/>
    </row>
    <row r="5" spans="1:9">
      <c r="D5" s="9"/>
      <c r="E5" s="10"/>
      <c r="F5" s="9"/>
      <c r="G5" s="13" t="s">
        <v>100</v>
      </c>
    </row>
    <row r="6" spans="1:9">
      <c r="C6" s="37"/>
      <c r="D6" s="9"/>
      <c r="E6" s="12"/>
      <c r="F6" s="9"/>
      <c r="G6" s="12"/>
    </row>
    <row r="7" spans="1:9" ht="27" customHeight="1">
      <c r="C7" s="14" t="s">
        <v>37</v>
      </c>
      <c r="D7" s="15"/>
      <c r="E7" s="16" t="s">
        <v>98</v>
      </c>
      <c r="F7" s="15"/>
      <c r="G7" s="16" t="s">
        <v>99</v>
      </c>
    </row>
    <row r="8" spans="1:9">
      <c r="C8" s="17"/>
      <c r="D8" s="18"/>
      <c r="E8" s="10"/>
      <c r="F8" s="18"/>
      <c r="G8" s="10"/>
    </row>
    <row r="9" spans="1:9">
      <c r="C9" s="17" t="s">
        <v>63</v>
      </c>
      <c r="D9" s="18"/>
      <c r="E9" s="19"/>
      <c r="F9" s="18"/>
      <c r="G9" s="19"/>
      <c r="H9" s="20"/>
      <c r="I9" s="20"/>
    </row>
    <row r="10" spans="1:9">
      <c r="C10" s="17" t="s">
        <v>64</v>
      </c>
      <c r="D10" s="18"/>
      <c r="E10" s="19"/>
      <c r="F10" s="18"/>
      <c r="G10" s="19"/>
      <c r="H10" s="20"/>
      <c r="I10" s="20"/>
    </row>
    <row r="11" spans="1:9">
      <c r="C11" s="17" t="s">
        <v>65</v>
      </c>
      <c r="D11" s="18"/>
      <c r="E11" s="19"/>
      <c r="F11" s="18"/>
      <c r="G11" s="19"/>
      <c r="H11" s="20"/>
      <c r="I11" s="20"/>
    </row>
    <row r="12" spans="1:9">
      <c r="C12" s="38" t="s">
        <v>66</v>
      </c>
      <c r="D12" s="9"/>
      <c r="E12" s="22"/>
      <c r="F12" s="9"/>
      <c r="G12" s="22"/>
      <c r="H12" s="20"/>
      <c r="I12" s="20"/>
    </row>
    <row r="13" spans="1:9">
      <c r="C13" s="17"/>
      <c r="D13" s="9"/>
      <c r="E13" s="23"/>
      <c r="F13" s="9"/>
      <c r="G13" s="23"/>
      <c r="H13" s="20"/>
      <c r="I13" s="20"/>
    </row>
    <row r="14" spans="1:9">
      <c r="C14" s="17" t="s">
        <v>43</v>
      </c>
      <c r="D14" s="18"/>
      <c r="E14" s="19"/>
      <c r="F14" s="18"/>
      <c r="G14" s="19"/>
      <c r="H14" s="20"/>
      <c r="I14" s="20"/>
    </row>
    <row r="15" spans="1:9">
      <c r="C15" s="38" t="s">
        <v>67</v>
      </c>
      <c r="D15" s="9"/>
      <c r="E15" s="22"/>
      <c r="F15" s="9"/>
      <c r="G15" s="22"/>
      <c r="H15" s="20"/>
      <c r="I15" s="20"/>
    </row>
    <row r="16" spans="1:9" ht="13.5" thickBot="1">
      <c r="C16" s="39" t="s">
        <v>88</v>
      </c>
      <c r="D16" s="9"/>
      <c r="E16" s="28"/>
      <c r="F16" s="9"/>
      <c r="G16" s="28"/>
      <c r="H16" s="20"/>
      <c r="I16" s="20"/>
    </row>
    <row r="17" spans="3:9" ht="13.5" thickTop="1">
      <c r="C17" s="17"/>
      <c r="D17" s="9"/>
      <c r="E17" s="10"/>
      <c r="F17" s="9"/>
      <c r="G17" s="10"/>
      <c r="I17" s="20"/>
    </row>
    <row r="18" spans="3:9">
      <c r="E18" s="10"/>
      <c r="F18" s="10"/>
      <c r="G18" s="10"/>
      <c r="H18" s="10"/>
      <c r="I18" s="20"/>
    </row>
  </sheetData>
  <hyperlinks>
    <hyperlink ref="A1" location="Índice!A1" display="Índice!A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&amp;LREN Trading, SA</oddHeader>
    <oddFooter>&amp;L&amp;D &amp;T&amp;R&amp;A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38"/>
  <sheetViews>
    <sheetView showGridLines="0" view="pageBreakPreview" topLeftCell="A4" zoomScale="90" zoomScaleNormal="100" zoomScaleSheetLayoutView="90" workbookViewId="0">
      <selection activeCell="H24" sqref="H24"/>
    </sheetView>
  </sheetViews>
  <sheetFormatPr defaultColWidth="9.1796875" defaultRowHeight="13"/>
  <cols>
    <col min="1" max="1" width="9.1796875" style="8"/>
    <col min="2" max="2" width="2.453125" style="8" customWidth="1"/>
    <col min="3" max="3" width="58.453125" style="8" customWidth="1"/>
    <col min="4" max="4" width="1.1796875" style="8" customWidth="1"/>
    <col min="5" max="8" width="14.54296875" style="8" customWidth="1"/>
    <col min="9" max="9" width="1.1796875" style="8" customWidth="1"/>
    <col min="10" max="10" width="14.54296875" style="8" customWidth="1"/>
    <col min="11" max="11" width="13" style="8" bestFit="1" customWidth="1"/>
    <col min="12" max="12" width="14.453125" style="8" bestFit="1" customWidth="1"/>
    <col min="13" max="16384" width="9.1796875" style="8"/>
  </cols>
  <sheetData>
    <row r="1" spans="1:12">
      <c r="A1" s="7">
        <f>+'N1-06 - Pessoal'!A1+1</f>
        <v>7</v>
      </c>
    </row>
    <row r="4" spans="1:12" ht="15.5">
      <c r="C4" s="29" t="str">
        <f>Índice!D13</f>
        <v>Quadro N1-07-AgenteComercial - Vendas e prestações de serviços</v>
      </c>
      <c r="D4" s="9"/>
      <c r="E4" s="10"/>
      <c r="F4" s="10"/>
      <c r="G4" s="10"/>
      <c r="H4" s="10"/>
      <c r="I4" s="9"/>
      <c r="J4" s="10"/>
    </row>
    <row r="5" spans="1:12">
      <c r="D5" s="9"/>
      <c r="E5" s="10"/>
      <c r="F5" s="10"/>
      <c r="G5" s="10"/>
      <c r="H5" s="10"/>
      <c r="I5" s="9"/>
      <c r="J5" s="13" t="s">
        <v>100</v>
      </c>
    </row>
    <row r="6" spans="1:12">
      <c r="C6" s="11"/>
      <c r="D6" s="9"/>
      <c r="E6" s="10"/>
      <c r="F6" s="10"/>
      <c r="G6" s="10"/>
      <c r="H6" s="10"/>
      <c r="I6" s="9"/>
      <c r="J6" s="10"/>
    </row>
    <row r="7" spans="1:12">
      <c r="D7" s="15"/>
      <c r="E7" s="204" t="s">
        <v>98</v>
      </c>
      <c r="F7" s="204"/>
      <c r="G7" s="204"/>
      <c r="H7" s="204"/>
      <c r="I7" s="68"/>
      <c r="J7" s="16" t="s">
        <v>99</v>
      </c>
    </row>
    <row r="8" spans="1:12" ht="26">
      <c r="C8" s="14" t="s">
        <v>37</v>
      </c>
      <c r="D8" s="15"/>
      <c r="E8" s="118" t="s">
        <v>105</v>
      </c>
      <c r="F8" s="69" t="s">
        <v>106</v>
      </c>
      <c r="G8" s="69" t="s">
        <v>107</v>
      </c>
      <c r="H8" s="69" t="s">
        <v>108</v>
      </c>
      <c r="I8" s="68"/>
      <c r="J8" s="69" t="s">
        <v>109</v>
      </c>
    </row>
    <row r="9" spans="1:12">
      <c r="C9" s="17"/>
      <c r="D9" s="18"/>
      <c r="E9" s="102"/>
      <c r="F9" s="10"/>
      <c r="G9" s="10"/>
      <c r="H9" s="10"/>
      <c r="I9" s="18"/>
      <c r="J9" s="10"/>
    </row>
    <row r="10" spans="1:12">
      <c r="C10" s="17" t="s">
        <v>68</v>
      </c>
      <c r="D10" s="18"/>
      <c r="E10" s="19"/>
      <c r="F10" s="19"/>
      <c r="G10" s="19"/>
      <c r="H10" s="19"/>
      <c r="I10" s="18"/>
      <c r="J10" s="19"/>
      <c r="L10" s="20"/>
    </row>
    <row r="11" spans="1:12">
      <c r="C11" s="24" t="s">
        <v>45</v>
      </c>
      <c r="D11" s="30"/>
      <c r="E11" s="35"/>
      <c r="F11" s="31"/>
      <c r="G11" s="31"/>
      <c r="H11" s="31"/>
      <c r="I11" s="31"/>
      <c r="J11" s="31"/>
      <c r="L11" s="20"/>
    </row>
    <row r="12" spans="1:12">
      <c r="C12" s="24" t="s">
        <v>46</v>
      </c>
      <c r="D12" s="30"/>
      <c r="E12" s="35"/>
      <c r="F12" s="31"/>
      <c r="G12" s="31"/>
      <c r="H12" s="31"/>
      <c r="I12" s="31"/>
      <c r="J12" s="31"/>
      <c r="L12" s="20"/>
    </row>
    <row r="13" spans="1:12">
      <c r="C13" s="36" t="s">
        <v>182</v>
      </c>
      <c r="D13" s="18"/>
      <c r="E13" s="19"/>
      <c r="F13" s="19"/>
      <c r="G13" s="19"/>
      <c r="H13" s="19"/>
      <c r="I13" s="18"/>
      <c r="J13" s="19"/>
      <c r="L13" s="20"/>
    </row>
    <row r="14" spans="1:12">
      <c r="C14" s="17" t="s">
        <v>51</v>
      </c>
      <c r="D14" s="18"/>
      <c r="E14" s="19"/>
      <c r="F14" s="19"/>
      <c r="G14" s="19"/>
      <c r="H14" s="19"/>
      <c r="I14" s="18"/>
      <c r="J14" s="19"/>
      <c r="L14" s="20"/>
    </row>
    <row r="15" spans="1:12">
      <c r="C15" s="24" t="s">
        <v>45</v>
      </c>
      <c r="D15" s="30"/>
      <c r="E15" s="35"/>
      <c r="F15" s="31"/>
      <c r="G15" s="31"/>
      <c r="H15" s="31"/>
      <c r="I15" s="30"/>
      <c r="J15" s="31"/>
      <c r="L15" s="20"/>
    </row>
    <row r="16" spans="1:12">
      <c r="C16" s="24" t="s">
        <v>46</v>
      </c>
      <c r="D16" s="30"/>
      <c r="E16" s="35"/>
      <c r="F16" s="31"/>
      <c r="G16" s="31"/>
      <c r="H16" s="31"/>
      <c r="I16" s="30"/>
      <c r="J16" s="31"/>
      <c r="L16" s="20"/>
    </row>
    <row r="17" spans="3:12">
      <c r="C17" s="36" t="s">
        <v>152</v>
      </c>
      <c r="D17" s="30"/>
      <c r="E17" s="35"/>
      <c r="F17" s="35"/>
      <c r="G17" s="35"/>
      <c r="H17" s="35"/>
      <c r="I17" s="30"/>
      <c r="J17" s="35"/>
      <c r="L17" s="20"/>
    </row>
    <row r="18" spans="3:12">
      <c r="C18" s="175" t="s">
        <v>45</v>
      </c>
      <c r="D18" s="30"/>
      <c r="E18" s="35"/>
      <c r="F18" s="35"/>
      <c r="G18" s="35"/>
      <c r="H18" s="35"/>
      <c r="I18" s="30"/>
      <c r="J18" s="35"/>
      <c r="L18" s="20"/>
    </row>
    <row r="19" spans="3:12">
      <c r="C19" s="21" t="s">
        <v>69</v>
      </c>
      <c r="D19" s="9"/>
      <c r="E19" s="119"/>
      <c r="F19" s="22"/>
      <c r="G19" s="22"/>
      <c r="H19" s="22"/>
      <c r="I19" s="9"/>
      <c r="J19" s="22"/>
      <c r="L19" s="20"/>
    </row>
    <row r="20" spans="3:12">
      <c r="C20" s="17"/>
      <c r="D20" s="9"/>
      <c r="E20" s="46"/>
      <c r="F20" s="23"/>
      <c r="G20" s="23"/>
      <c r="H20" s="23"/>
      <c r="I20" s="9"/>
      <c r="J20" s="23"/>
      <c r="L20" s="20"/>
    </row>
    <row r="21" spans="3:12">
      <c r="C21" s="17" t="s">
        <v>70</v>
      </c>
      <c r="D21" s="18"/>
      <c r="E21" s="19"/>
      <c r="F21" s="19"/>
      <c r="G21" s="19"/>
      <c r="H21" s="19"/>
      <c r="I21" s="18"/>
      <c r="J21" s="19"/>
      <c r="L21" s="20"/>
    </row>
    <row r="22" spans="3:12">
      <c r="C22" s="17" t="s">
        <v>71</v>
      </c>
      <c r="D22" s="18"/>
      <c r="E22" s="19"/>
      <c r="F22" s="19"/>
      <c r="G22" s="19"/>
      <c r="H22" s="19"/>
      <c r="I22" s="18"/>
      <c r="J22" s="19"/>
      <c r="L22" s="20"/>
    </row>
    <row r="23" spans="3:12">
      <c r="C23" s="21" t="s">
        <v>72</v>
      </c>
      <c r="D23" s="9"/>
      <c r="E23" s="119"/>
      <c r="F23" s="22"/>
      <c r="G23" s="22"/>
      <c r="H23" s="22"/>
      <c r="I23" s="9"/>
      <c r="J23" s="22"/>
      <c r="L23" s="20"/>
    </row>
    <row r="24" spans="3:12">
      <c r="C24" s="21"/>
      <c r="D24" s="9"/>
      <c r="E24" s="120"/>
      <c r="F24" s="32"/>
      <c r="G24" s="32"/>
      <c r="H24" s="32"/>
      <c r="I24" s="9"/>
      <c r="J24" s="32"/>
      <c r="L24" s="20"/>
    </row>
    <row r="25" spans="3:12">
      <c r="C25" s="17" t="s">
        <v>94</v>
      </c>
      <c r="D25" s="9"/>
      <c r="E25" s="57"/>
      <c r="F25" s="33"/>
      <c r="G25" s="33"/>
      <c r="H25" s="33"/>
      <c r="I25" s="9"/>
      <c r="J25" s="33"/>
      <c r="L25" s="20"/>
    </row>
    <row r="26" spans="3:12">
      <c r="C26" s="17" t="s">
        <v>73</v>
      </c>
      <c r="D26" s="18"/>
      <c r="E26" s="19"/>
      <c r="F26" s="19"/>
      <c r="G26" s="19"/>
      <c r="H26" s="19"/>
      <c r="I26" s="18"/>
      <c r="J26" s="19"/>
      <c r="L26" s="20"/>
    </row>
    <row r="27" spans="3:12">
      <c r="C27" s="17" t="s">
        <v>74</v>
      </c>
      <c r="D27" s="18"/>
      <c r="E27" s="19"/>
      <c r="F27" s="19"/>
      <c r="G27" s="19"/>
      <c r="H27" s="19"/>
      <c r="I27" s="18"/>
      <c r="J27" s="19"/>
      <c r="L27" s="20"/>
    </row>
    <row r="28" spans="3:12" ht="6.75" customHeight="1">
      <c r="C28" s="34"/>
      <c r="D28" s="30"/>
      <c r="E28" s="35"/>
      <c r="F28" s="35"/>
      <c r="G28" s="35"/>
      <c r="H28" s="35"/>
      <c r="I28" s="30"/>
      <c r="J28" s="35"/>
      <c r="L28" s="20"/>
    </row>
    <row r="29" spans="3:12">
      <c r="C29" s="21" t="s">
        <v>75</v>
      </c>
      <c r="D29" s="9"/>
      <c r="E29" s="119"/>
      <c r="F29" s="22"/>
      <c r="G29" s="22"/>
      <c r="H29" s="22"/>
      <c r="I29" s="9"/>
      <c r="J29" s="22"/>
      <c r="L29" s="20"/>
    </row>
    <row r="30" spans="3:12" ht="5.25" customHeight="1">
      <c r="C30" s="34"/>
      <c r="D30" s="30"/>
      <c r="E30" s="35"/>
      <c r="F30" s="35"/>
      <c r="G30" s="35"/>
      <c r="H30" s="35"/>
      <c r="I30" s="30"/>
      <c r="J30" s="35"/>
      <c r="L30" s="20"/>
    </row>
    <row r="31" spans="3:12" ht="13.5" thickBot="1">
      <c r="C31" s="21" t="s">
        <v>95</v>
      </c>
      <c r="D31" s="9"/>
      <c r="E31" s="121"/>
      <c r="F31" s="28"/>
      <c r="G31" s="28"/>
      <c r="H31" s="28"/>
      <c r="I31" s="9"/>
      <c r="J31" s="28"/>
      <c r="K31" s="20"/>
      <c r="L31" s="20"/>
    </row>
    <row r="32" spans="3:12" ht="13.5" thickTop="1">
      <c r="C32" s="34"/>
      <c r="D32" s="30"/>
      <c r="E32" s="35"/>
      <c r="F32" s="35"/>
      <c r="G32" s="35"/>
      <c r="H32" s="35"/>
      <c r="I32" s="30"/>
      <c r="J32" s="35"/>
      <c r="L32" s="20"/>
    </row>
    <row r="33" spans="3:12">
      <c r="C33" s="17" t="s">
        <v>76</v>
      </c>
      <c r="D33" s="18"/>
      <c r="E33" s="19"/>
      <c r="F33" s="19"/>
      <c r="G33" s="19"/>
      <c r="H33" s="19"/>
      <c r="I33" s="18"/>
      <c r="J33" s="19"/>
      <c r="L33" s="20"/>
    </row>
    <row r="34" spans="3:12">
      <c r="C34" s="36" t="s">
        <v>89</v>
      </c>
      <c r="D34" s="18"/>
      <c r="E34" s="19"/>
      <c r="F34" s="19"/>
      <c r="G34" s="19"/>
      <c r="H34" s="19"/>
      <c r="I34" s="18"/>
      <c r="J34" s="19"/>
      <c r="L34" s="20"/>
    </row>
    <row r="35" spans="3:12">
      <c r="C35" s="21" t="s">
        <v>77</v>
      </c>
      <c r="D35" s="9"/>
      <c r="E35" s="119"/>
      <c r="F35" s="22"/>
      <c r="G35" s="22"/>
      <c r="H35" s="22"/>
      <c r="I35" s="9"/>
      <c r="J35" s="22"/>
      <c r="L35" s="20"/>
    </row>
    <row r="36" spans="3:12" ht="13.5" thickBot="1">
      <c r="C36" s="27" t="s">
        <v>78</v>
      </c>
      <c r="D36" s="9"/>
      <c r="E36" s="28"/>
      <c r="F36" s="28"/>
      <c r="G36" s="28"/>
      <c r="H36" s="28"/>
      <c r="I36" s="9"/>
      <c r="J36" s="28"/>
      <c r="L36" s="20"/>
    </row>
    <row r="37" spans="3:12" ht="13.5" thickTop="1">
      <c r="L37" s="20"/>
    </row>
    <row r="38" spans="3:12">
      <c r="E38" s="19"/>
      <c r="F38" s="19"/>
      <c r="G38" s="19"/>
      <c r="H38" s="19"/>
      <c r="I38" s="18"/>
      <c r="J38" s="19"/>
      <c r="L38" s="20"/>
    </row>
  </sheetData>
  <mergeCells count="1">
    <mergeCell ref="E7:H7"/>
  </mergeCells>
  <hyperlinks>
    <hyperlink ref="A1" location="Índice!A1" display="Índice!A1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&amp;LREN Trading, SA</oddHeader>
    <oddFooter>&amp;L&amp;D &amp;T&amp;R&amp;A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0"/>
  <sheetViews>
    <sheetView showGridLines="0" topLeftCell="A4" zoomScaleNormal="100" workbookViewId="0">
      <selection activeCell="E22" sqref="E22"/>
    </sheetView>
  </sheetViews>
  <sheetFormatPr defaultColWidth="9.1796875" defaultRowHeight="13"/>
  <cols>
    <col min="1" max="1" width="9.1796875" style="8"/>
    <col min="2" max="2" width="3.54296875" style="8" customWidth="1"/>
    <col min="3" max="3" width="59.453125" style="8" bestFit="1" customWidth="1"/>
    <col min="4" max="4" width="1.81640625" style="8" customWidth="1"/>
    <col min="5" max="5" width="14.81640625" style="8" customWidth="1"/>
    <col min="6" max="6" width="1.81640625" style="8" customWidth="1"/>
    <col min="7" max="7" width="14.81640625" style="8" customWidth="1"/>
    <col min="8" max="8" width="14.453125" style="8" bestFit="1" customWidth="1"/>
    <col min="9" max="16384" width="9.1796875" style="8"/>
  </cols>
  <sheetData>
    <row r="1" spans="1:9">
      <c r="A1" s="7">
        <f>+'N1-07- Vendas e Prest serv'!A1+1</f>
        <v>8</v>
      </c>
    </row>
    <row r="4" spans="1:9" ht="15.5">
      <c r="C4" s="29" t="str">
        <f>Índice!D14</f>
        <v>Quadro N1-08-AgenteComercial - Desvios em t-3 e t-2</v>
      </c>
      <c r="D4" s="9"/>
      <c r="E4" s="10"/>
      <c r="F4" s="9"/>
      <c r="G4" s="10"/>
    </row>
    <row r="5" spans="1:9">
      <c r="C5" s="11"/>
      <c r="D5" s="9"/>
      <c r="E5" s="12"/>
      <c r="F5" s="9"/>
      <c r="G5" s="13" t="s">
        <v>100</v>
      </c>
    </row>
    <row r="6" spans="1:9">
      <c r="C6" s="11"/>
      <c r="D6" s="9"/>
      <c r="E6" s="12"/>
      <c r="F6" s="9"/>
      <c r="G6" s="12"/>
    </row>
    <row r="7" spans="1:9" ht="20.25" customHeight="1">
      <c r="C7" s="14" t="s">
        <v>37</v>
      </c>
      <c r="D7" s="15"/>
      <c r="E7" s="16" t="s">
        <v>98</v>
      </c>
      <c r="F7" s="15"/>
      <c r="G7" s="16" t="s">
        <v>99</v>
      </c>
    </row>
    <row r="8" spans="1:9">
      <c r="C8" s="17"/>
      <c r="D8" s="18"/>
      <c r="E8" s="10"/>
      <c r="F8" s="18"/>
      <c r="G8" s="10"/>
    </row>
    <row r="9" spans="1:9">
      <c r="C9" s="17" t="s">
        <v>103</v>
      </c>
      <c r="D9" s="18"/>
      <c r="E9" s="19"/>
      <c r="F9" s="18"/>
      <c r="G9" s="19"/>
      <c r="I9" s="20"/>
    </row>
    <row r="10" spans="1:9">
      <c r="C10" s="17" t="s">
        <v>104</v>
      </c>
      <c r="D10" s="18"/>
      <c r="E10" s="19"/>
      <c r="F10" s="18"/>
      <c r="G10" s="19"/>
      <c r="I10" s="20"/>
    </row>
    <row r="11" spans="1:9">
      <c r="C11" s="21" t="s">
        <v>79</v>
      </c>
      <c r="D11" s="9"/>
      <c r="E11" s="22">
        <f>+SUM(E9:E10)</f>
        <v>0</v>
      </c>
      <c r="F11" s="9"/>
      <c r="G11" s="22">
        <f>+SUM(G9:G10)</f>
        <v>0</v>
      </c>
      <c r="I11" s="20"/>
    </row>
    <row r="12" spans="1:9">
      <c r="C12" s="17"/>
      <c r="D12" s="9"/>
      <c r="E12" s="23"/>
      <c r="F12" s="9"/>
      <c r="G12" s="23"/>
      <c r="I12" s="20"/>
    </row>
    <row r="13" spans="1:9">
      <c r="C13" s="17" t="s">
        <v>80</v>
      </c>
      <c r="D13" s="18"/>
      <c r="E13" s="19"/>
      <c r="F13" s="18"/>
      <c r="G13" s="19"/>
      <c r="H13" s="20"/>
      <c r="I13" s="20"/>
    </row>
    <row r="14" spans="1:9">
      <c r="C14" s="21" t="s">
        <v>81</v>
      </c>
      <c r="D14" s="9"/>
      <c r="E14" s="22">
        <f>+SUM(E13:E13)</f>
        <v>0</v>
      </c>
      <c r="F14" s="9"/>
      <c r="G14" s="22">
        <f>+SUM(G13:G13)</f>
        <v>0</v>
      </c>
      <c r="H14" s="20"/>
      <c r="I14" s="20"/>
    </row>
    <row r="15" spans="1:9" ht="13.5" thickBot="1">
      <c r="C15" s="27" t="s">
        <v>82</v>
      </c>
      <c r="D15" s="9"/>
      <c r="E15" s="28">
        <f>+E11-E14</f>
        <v>0</v>
      </c>
      <c r="F15" s="9"/>
      <c r="G15" s="28">
        <f>+G11-G14</f>
        <v>0</v>
      </c>
      <c r="H15" s="20"/>
      <c r="I15" s="20"/>
    </row>
    <row r="16" spans="1:9" ht="13.5" thickTop="1">
      <c r="E16" s="20"/>
      <c r="I16" s="20"/>
    </row>
    <row r="17" spans="5:9">
      <c r="I17" s="20"/>
    </row>
    <row r="18" spans="5:9">
      <c r="E18" s="19"/>
      <c r="F18" s="18"/>
      <c r="G18" s="19"/>
      <c r="I18" s="20"/>
    </row>
    <row r="19" spans="5:9">
      <c r="E19" s="19"/>
      <c r="F19" s="18"/>
      <c r="G19" s="19"/>
      <c r="I19" s="20"/>
    </row>
    <row r="20" spans="5:9">
      <c r="I20" s="20"/>
    </row>
  </sheetData>
  <hyperlinks>
    <hyperlink ref="A1" location="Índice!A1" display="Índice!A1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&amp;LREN Trading, SA</oddHeader>
    <oddFooter>&amp;L&amp;D &amp;T&amp;R&amp;A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DB654-0E13-4280-BD3C-E0C1E736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1D5FBC-922E-46D5-BAF1-351E7C6A29E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9AC0A1-A37C-4E13-AB71-6891B30B1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11</vt:i4>
      </vt:variant>
    </vt:vector>
  </HeadingPairs>
  <TitlesOfParts>
    <vt:vector size="23" baseType="lpstr">
      <vt:lpstr>Índice</vt:lpstr>
      <vt:lpstr>N1-01 - Balanço</vt:lpstr>
      <vt:lpstr>N1-02 - DR</vt:lpstr>
      <vt:lpstr>N1-03 - Dif e conta r e p</vt:lpstr>
      <vt:lpstr>N1-04 - CMVC</vt:lpstr>
      <vt:lpstr>N1-05 - FSE</vt:lpstr>
      <vt:lpstr>N1-06 - Pessoal</vt:lpstr>
      <vt:lpstr>N1-07- Vendas e Prest serv</vt:lpstr>
      <vt:lpstr>N1-08 - Desvios</vt:lpstr>
      <vt:lpstr>N1-09 - Custos financeiros</vt:lpstr>
      <vt:lpstr>N1-10 - Ativos</vt:lpstr>
      <vt:lpstr>N1-11 - Outros</vt:lpstr>
      <vt:lpstr>Índice!Área_de_Impressão</vt:lpstr>
      <vt:lpstr>'N1-01 - Balanço'!Área_de_Impressão</vt:lpstr>
      <vt:lpstr>'N1-02 - DR'!Área_de_Impressão</vt:lpstr>
      <vt:lpstr>'N1-03 - Dif e conta r e p'!Área_de_Impressão</vt:lpstr>
      <vt:lpstr>'N1-04 - CMVC'!Área_de_Impressão</vt:lpstr>
      <vt:lpstr>'N1-05 - FSE'!Área_de_Impressão</vt:lpstr>
      <vt:lpstr>'N1-06 - Pessoal'!Área_de_Impressão</vt:lpstr>
      <vt:lpstr>'N1-07- Vendas e Prest serv'!Área_de_Impressão</vt:lpstr>
      <vt:lpstr>'N1-08 - Desvios'!Área_de_Impressão</vt:lpstr>
      <vt:lpstr>'N1-10 - Ativos'!Área_de_Impressão</vt:lpstr>
      <vt:lpstr>'N1-11 - Outros'!Área_de_Impressão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Rui Pedras</cp:lastModifiedBy>
  <cp:lastPrinted>2016-02-18T10:16:41Z</cp:lastPrinted>
  <dcterms:created xsi:type="dcterms:W3CDTF">2011-05-12T13:03:18Z</dcterms:created>
  <dcterms:modified xsi:type="dcterms:W3CDTF">2024-12-10T08:47:44Z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