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Entidade concessionária da RNT/"/>
    </mc:Choice>
  </mc:AlternateContent>
  <bookViews>
    <workbookView xWindow="0" yWindow="0" windowWidth="19200" windowHeight="11148" tabRatio="742"/>
  </bookViews>
  <sheets>
    <sheet name="Índice" sheetId="26" r:id="rId1"/>
    <sheet name="N2-01-REN - Balanço EE" sheetId="32" r:id="rId2"/>
    <sheet name="N2-02-REN - Qtds e fatur_GGS" sheetId="29" r:id="rId3"/>
    <sheet name="N2-03-REN - Qtds e fatur_TEE" sheetId="30" r:id="rId4"/>
    <sheet name="N2-04-REN - Km e painéis" sheetId="31" r:id="rId5"/>
    <sheet name="N2-05-REN - Balanço" sheetId="1" r:id="rId6"/>
    <sheet name="N2-06-REN - DR" sheetId="2" r:id="rId7"/>
    <sheet name="N2-07-REN - Ativos_GGS" sheetId="6" r:id="rId8"/>
    <sheet name="N2-08-REN - Ativos_TEE" sheetId="7" r:id="rId9"/>
    <sheet name="N2-09-REN - Sub Investimento" sheetId="10" r:id="rId10"/>
    <sheet name="N2-10-REN - Dif e conta a p e r" sheetId="3" r:id="rId11"/>
    <sheet name="N2-11-REN - Vendas e Prest serv" sheetId="27" r:id="rId12"/>
    <sheet name="N2-12-REN - CMVMC" sheetId="5" r:id="rId13"/>
    <sheet name="N2-13-REN - FSE" sheetId="11" r:id="rId14"/>
    <sheet name="N2-14-REN - Pessoal" sheetId="12" r:id="rId15"/>
    <sheet name="N2-15-REN - Gastos ambientais" sheetId="13" r:id="rId16"/>
    <sheet name="N2-16-REN Outros gastos e rend" sheetId="14" r:id="rId17"/>
    <sheet name="N2-17-REN - PPEC" sheetId="16" r:id="rId18"/>
    <sheet name="N2-18-REN - DACP" sheetId="33" r:id="rId19"/>
    <sheet name="N2-19-REN - IREI" sheetId="43" r:id="rId20"/>
    <sheet name="N2-20-REN - SISE INFRA" sheetId="34" r:id="rId21"/>
    <sheet name="N2-21-REN - Obras Concl" sheetId="38" r:id="rId22"/>
    <sheet name="N2-22-REN - RQS" sheetId="4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thinkcellIB6GOMZNHFHEHL4CETGX4LNA74" localSheetId="20" hidden="1">'[1]2012'!#REF!</definedName>
    <definedName name="___thinkcellIB6GOMZNHFHEHL4CETGX4LNA74" localSheetId="22" hidden="1">'[1]2012'!#REF!</definedName>
    <definedName name="___thinkcellIB6GOMZNHFHEHL4CETGX4LNA74" hidden="1">'[1]2012'!#REF!</definedName>
    <definedName name="___thinkcellw0UAAAEAAAAEAAAA_sjyNbs08kOQO_oL0iwqdg" localSheetId="20" hidden="1">#REF!</definedName>
    <definedName name="___thinkcellw0UAAAEAAAAEAAAA_sjyNbs08kOQO_oL0iwqdg" localSheetId="22" hidden="1">#REF!</definedName>
    <definedName name="___thinkcellw0UAAAEAAAAEAAAA_sjyNbs08kOQO_oL0iwqdg" hidden="1">#REF!</definedName>
    <definedName name="___thinkcellw0UAAAEAAAAEAAAA5xyaWXkZgEyHwps0ajGVfA" localSheetId="20" hidden="1">#REF!</definedName>
    <definedName name="___thinkcellw0UAAAEAAAAEAAAA5xyaWXkZgEyHwps0ajGVfA" localSheetId="22" hidden="1">#REF!</definedName>
    <definedName name="___thinkcellw0UAAAEAAAAEAAAA5xyaWXkZgEyHwps0ajGVfA" hidden="1">#REF!</definedName>
    <definedName name="___thinkcellw0UAAAEAAAAEAAAA8VJPHyZcuUK2jZCH3nnmCQ" localSheetId="20" hidden="1">#REF!</definedName>
    <definedName name="___thinkcellw0UAAAEAAAAEAAAA8VJPHyZcuUK2jZCH3nnmCQ" localSheetId="22" hidden="1">#REF!</definedName>
    <definedName name="___thinkcellw0UAAAEAAAAEAAAA8VJPHyZcuUK2jZCH3nnmCQ" hidden="1">#REF!</definedName>
    <definedName name="___thinkcellw0UAAAEAAAAEAAAAEWMTeFdjUUCbyXa0OTH96Q" localSheetId="20" hidden="1">#REF!</definedName>
    <definedName name="___thinkcellw0UAAAEAAAAEAAAAEWMTeFdjUUCbyXa0OTH96Q" localSheetId="22" hidden="1">#REF!</definedName>
    <definedName name="___thinkcellw0UAAAEAAAAEAAAAEWMTeFdjUUCbyXa0OTH96Q" hidden="1">#REF!</definedName>
    <definedName name="___thinkcellw0UAAAEAAAAEAAAAgoRZYiA3XEmtxSPoa.AXSA" localSheetId="20" hidden="1">#REF!</definedName>
    <definedName name="___thinkcellw0UAAAEAAAAEAAAAgoRZYiA3XEmtxSPoa.AXSA" localSheetId="22" hidden="1">#REF!</definedName>
    <definedName name="___thinkcellw0UAAAEAAAAEAAAAgoRZYiA3XEmtxSPoa.AXSA" hidden="1">#REF!</definedName>
    <definedName name="___thinkcellw0UAAAEAAAAEAAAAI4PkO41VgEiMh1kA9fFTKw" localSheetId="20" hidden="1">#REF!</definedName>
    <definedName name="___thinkcellw0UAAAEAAAAEAAAAI4PkO41VgEiMh1kA9fFTKw" localSheetId="22" hidden="1">#REF!</definedName>
    <definedName name="___thinkcellw0UAAAEAAAAEAAAAI4PkO41VgEiMh1kA9fFTKw" hidden="1">#REF!</definedName>
    <definedName name="___thinkcellw0UAAAEAAAAEAAAAIPauIYyKgEGXT1RFw0TmPQ" localSheetId="20" hidden="1">#REF!</definedName>
    <definedName name="___thinkcellw0UAAAEAAAAEAAAAIPauIYyKgEGXT1RFw0TmPQ" localSheetId="22" hidden="1">#REF!</definedName>
    <definedName name="___thinkcellw0UAAAEAAAAEAAAAIPauIYyKgEGXT1RFw0TmPQ" hidden="1">#REF!</definedName>
    <definedName name="___thinkcellw0UAAAEAAAAEAAAAJEC2akB.iU2cB_BHnEHNzg" localSheetId="20" hidden="1">#REF!</definedName>
    <definedName name="___thinkcellw0UAAAEAAAAEAAAAJEC2akB.iU2cB_BHnEHNzg" localSheetId="22" hidden="1">#REF!</definedName>
    <definedName name="___thinkcellw0UAAAEAAAAEAAAAJEC2akB.iU2cB_BHnEHNzg" hidden="1">#REF!</definedName>
    <definedName name="___thinkcellw0UAAAEAAAAEAAAAJF.CU2OIZ0Ot3Qn1gJhKjQ" localSheetId="20" hidden="1">#REF!</definedName>
    <definedName name="___thinkcellw0UAAAEAAAAEAAAAJF.CU2OIZ0Ot3Qn1gJhKjQ" localSheetId="22" hidden="1">#REF!</definedName>
    <definedName name="___thinkcellw0UAAAEAAAAEAAAAJF.CU2OIZ0Ot3Qn1gJhKjQ" hidden="1">#REF!</definedName>
    <definedName name="___thinkcellw0UAAAEAAAAEAAAAmGDfrtc_fk63D9uVS2Fgkw" localSheetId="20" hidden="1">#REF!</definedName>
    <definedName name="___thinkcellw0UAAAEAAAAEAAAAmGDfrtc_fk63D9uVS2Fgkw" localSheetId="22" hidden="1">#REF!</definedName>
    <definedName name="___thinkcellw0UAAAEAAAAEAAAAmGDfrtc_fk63D9uVS2Fgkw" hidden="1">#REF!</definedName>
    <definedName name="___thinkcellw0UAAAEAAAAEAAAASu9GIqf4hUa3xuNQSxfZrA" localSheetId="20" hidden="1">#REF!</definedName>
    <definedName name="___thinkcellw0UAAAEAAAAEAAAASu9GIqf4hUa3xuNQSxfZrA" localSheetId="22" hidden="1">#REF!</definedName>
    <definedName name="___thinkcellw0UAAAEAAAAEAAAASu9GIqf4hUa3xuNQSxfZrA" hidden="1">#REF!</definedName>
    <definedName name="___thinkcellw0UAAAEAAAAEAAAAusL3hwx67EqHEzibzARwfQ" localSheetId="20" hidden="1">#REF!</definedName>
    <definedName name="___thinkcellw0UAAAEAAAAEAAAAusL3hwx67EqHEzibzARwfQ" localSheetId="22" hidden="1">#REF!</definedName>
    <definedName name="___thinkcellw0UAAAEAAAAEAAAAusL3hwx67EqHEzibzARwfQ" hidden="1">#REF!</definedName>
    <definedName name="___thinkcellw0UAAAEAAAAEAAAAvGtKoIremkas90vXkGsHKQ" localSheetId="20" hidden="1">#REF!</definedName>
    <definedName name="___thinkcellw0UAAAEAAAAEAAAAvGtKoIremkas90vXkGsHKQ" localSheetId="22" hidden="1">#REF!</definedName>
    <definedName name="___thinkcellw0UAAAEAAAAEAAAAvGtKoIremkas90vXkGsHKQ" hidden="1">#REF!</definedName>
    <definedName name="___thinkcellw0UAAAEAAAAEAAAAwztuAXK4xkyEAhiw4AECpA" localSheetId="20" hidden="1">#REF!</definedName>
    <definedName name="___thinkcellw0UAAAEAAAAEAAAAwztuAXK4xkyEAhiw4AECpA" localSheetId="22" hidden="1">#REF!</definedName>
    <definedName name="___thinkcellw0UAAAEAAAAEAAAAwztuAXK4xkyEAhiw4AECpA" hidden="1">#REF!</definedName>
    <definedName name="___thinkcellw0UAAAEAAAAEAAAAYTOYqKMxIk667t.Mr7V2Ag" localSheetId="20" hidden="1">#REF!</definedName>
    <definedName name="___thinkcellw0UAAAEAAAAEAAAAYTOYqKMxIk667t.Mr7V2Ag" localSheetId="22" hidden="1">#REF!</definedName>
    <definedName name="___thinkcellw0UAAAEAAAAEAAAAYTOYqKMxIk667t.Mr7V2Ag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>'[2]Remuneração Mensal_CogP57-2002'!$C$43</definedName>
    <definedName name="_Fill" localSheetId="20" hidden="1">#REF!</definedName>
    <definedName name="_Fill" localSheetId="22" hidden="1">#REF!</definedName>
    <definedName name="_Fill" hidden="1">#REF!</definedName>
    <definedName name="_Key1" localSheetId="19" hidden="1">#REF!</definedName>
    <definedName name="_Key1" localSheetId="20" hidden="1">#REF!</definedName>
    <definedName name="_Key1" localSheetId="22" hidden="1">#REF!</definedName>
    <definedName name="_Key1" hidden="1">#REF!</definedName>
    <definedName name="_Key10" localSheetId="20" hidden="1">#REF!</definedName>
    <definedName name="_Key10" localSheetId="22" hidden="1">#REF!</definedName>
    <definedName name="_Key10" hidden="1">#REF!</definedName>
    <definedName name="_Key12" localSheetId="20" hidden="1">#REF!</definedName>
    <definedName name="_Key12" localSheetId="22" hidden="1">#REF!</definedName>
    <definedName name="_Key12" hidden="1">#REF!</definedName>
    <definedName name="_Key2" localSheetId="20" hidden="1">#REF!</definedName>
    <definedName name="_Key2" localSheetId="22" hidden="1">#REF!</definedName>
    <definedName name="_Key2" hidden="1">#REF!</definedName>
    <definedName name="_MatInverse_In" localSheetId="20" hidden="1">#REF!</definedName>
    <definedName name="_MatInverse_Out" localSheetId="20" hidden="1">#REF!</definedName>
    <definedName name="_Order1" hidden="1">255</definedName>
    <definedName name="_Order2" hidden="1">255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hidden="1">#REF!</definedName>
    <definedName name="anscount" hidden="1">21</definedName>
    <definedName name="AS2DocOpenMode" hidden="1">"AS2DocumentEdit"</definedName>
    <definedName name="auto_cons_vap">#REF!</definedName>
    <definedName name="ax" localSheetId="20" hidden="1">Main.SAPF4Help()</definedName>
    <definedName name="az" localSheetId="20" hidden="1">Main.SAPF4Help()</definedName>
    <definedName name="bx" localSheetId="20" hidden="1">Main.SAPF4Help()</definedName>
    <definedName name="CCRef">'[2]Remuneração Mensal_Solar150MVA'!$O$9</definedName>
    <definedName name="cen_BRENT">[3]RESUMO_PROJ!#REF!</definedName>
    <definedName name="cenario">[3]RESUMO_PROJ!#REF!</definedName>
    <definedName name="cenario_consumos">[3]RESUMO_PROJ!#REF!</definedName>
    <definedName name="Clientes" localSheetId="20" hidden="1">Main.SAPF4Help()</definedName>
    <definedName name="cond">[3]RESUMO_PROJ!$Q$6</definedName>
    <definedName name="conseeparagem">'[3]DADOS PROD&amp;CONS'!$H$139</definedName>
    <definedName name="data_invest_ref">[3]RESUMO_PROJ!#REF!</definedName>
    <definedName name="ECEref">'[2]Remuneração Mensal_Solar150MVA'!$O$8</definedName>
    <definedName name="ECR">'[2]Remuneração Mensal_Solar150MVA'!$H$18</definedName>
    <definedName name="EV__LASTREFTIME__" localSheetId="20" hidden="1">38856.5859259259</definedName>
    <definedName name="EV__LASTREFTIME__" hidden="1">40567.7804166667</definedName>
    <definedName name="f" localSheetId="20" hidden="1">#REF!</definedName>
    <definedName name="f" localSheetId="22" hidden="1">#REF!</definedName>
    <definedName name="f" hidden="1">#REF!</definedName>
    <definedName name="fact_TV">#REF!</definedName>
    <definedName name="g" localSheetId="20" hidden="1">#REF!</definedName>
    <definedName name="g" localSheetId="22" hidden="1">#REF!</definedName>
    <definedName name="g" hidden="1">#REF!</definedName>
    <definedName name="HTML_CodePage" hidden="1">1252</definedName>
    <definedName name="HTML_Control" localSheetId="19" hidden="1">{"'Front_Page'!$F$190"}</definedName>
    <definedName name="HTML_Control" localSheetId="20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localSheetId="19" hidden="1">"Sheet1"</definedName>
    <definedName name="HTML_Header" localSheetId="20" hidden="1">"FRONT_PAGE"</definedName>
    <definedName name="HTML_Header" hidden="1">"Parte I (BPA)"</definedName>
    <definedName name="HTML_LastUpdate" localSheetId="19" hidden="1">"9/27/02"</definedName>
    <definedName name="HTML_LastUpdate" localSheetId="20" hidden="1">"09/10/2002"</definedName>
    <definedName name="HTML_LastUpdate" hidden="1">"04.08.2000"</definedName>
    <definedName name="HTML_LineAfter" hidden="1">FALSE</definedName>
    <definedName name="HTML_LineBefore" hidden="1">FALSE</definedName>
    <definedName name="HTML_Name" localSheetId="19" hidden="1">""</definedName>
    <definedName name="HTML_Name" localSheetId="20" hidden="1">"ferferre"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localSheetId="19" hidden="1">"E:\Plest\Inf_Gestão_2002\Investimento\Agosto\Grafico_AGO_02.htm"</definedName>
    <definedName name="HTML_PathFile" localSheetId="20" hidden="1">"L:\Plest\Inf_Gestão_2002\Orç_Exploração\Setembro\Graficos\MyHTML.htm"</definedName>
    <definedName name="HTML_PathFile" hidden="1">"I:\Data\Mapas de Provisões\2000\MyHTML.htm"</definedName>
    <definedName name="HTML_Title" localSheetId="19" hidden="1">""</definedName>
    <definedName name="HTML_Title" localSheetId="20" hidden="1">"Orç_p_Centro_Custo_2"</definedName>
    <definedName name="HTML_Title" hidden="1">"BCP Act Global - 2"</definedName>
    <definedName name="Iaco_0">[4]ParamtClassifIndices!$E$39</definedName>
    <definedName name="Ialum_0">[4]ParamtClassifIndices!$F$39</definedName>
    <definedName name="Ichapmag_0">[4]ParamtClassifIndices!$G$39</definedName>
    <definedName name="Icobre_0">[4]ParamtClassifIndices!$H$39</definedName>
    <definedName name="inicionovacog">[5]RESUMO_PROJ!$I$15</definedName>
    <definedName name="Ioil_0">[4]ParamtClassifIndices!$I$39</definedName>
    <definedName name="IPC_0">[4]ParamtClassifIndices!$C$39</definedName>
    <definedName name="IPCm_1">'[2]Remuneração Mensal_Solar150MVA'!$L$8</definedName>
    <definedName name="IPCref">'[2]Remuneração Mensal_Solar150MVA'!$L$7</definedName>
    <definedName name="IPRI_0">[4]ParamtClassifIndices!$D$39</definedName>
    <definedName name="joana" hidden="1">#REF!</definedName>
    <definedName name="joana1" hidden="1">#REF!</definedName>
    <definedName name="KMHO">'[2]Remuneração Mensal_Solar150MVA'!$H$22</definedName>
    <definedName name="LEV">'[2]Remuneração Mensal_Solar150MVA'!$O$18</definedName>
    <definedName name="limcount" hidden="1">21</definedName>
    <definedName name="NDM">'[2]Remuneração Mensal_Solar150MVA'!$O$16</definedName>
    <definedName name="NHOref">'[2]Remuneração Mensal_Solar150MVA'!$O$15</definedName>
    <definedName name="NHPref">'[2]Remuneração Mensal_Solar150MVA'!$O$14</definedName>
    <definedName name="PA_VRD">'[2]Remuneração Mensal_Solar150MVA'!$C$30</definedName>
    <definedName name="Pal_Workbook_GUID" hidden="1">"72R1A7TSHV953ZFTRISYMIWZ"</definedName>
    <definedName name="Pdec">'[2]Remuneração Mensal_Solar150MVA'!$H$8</definedName>
    <definedName name="PF_U_ref">'[2]Remuneração Mensal_Solar150MVA'!$O$11</definedName>
    <definedName name="PF_VRD">'[2]Remuneração Mensal_Solar150MVA'!$C$12</definedName>
    <definedName name="PGA">'[2]Remuneração Mensal_CogP57-2002'!$H$8</definedName>
    <definedName name="portagens_gn">[3]RESUMO_PROJ!#REF!</definedName>
    <definedName name="potcontratbackup">'[3]DADOS PROD&amp;CONS'!$N$139</definedName>
    <definedName name="PV_U_ref">'[2]Remuneração Mensal_Solar150MVA'!$O$12</definedName>
    <definedName name="PV_VRD">'[2]Remuneração Mensal_Solar150MVA'!$C$22</definedName>
    <definedName name="rCA">[4]ParamtClassifIndices!$C$20</definedName>
    <definedName name="rCref">[4]ParamtClassifIndices!$C$19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20" hidden="1">'[6]Off-Shore'!#REF!</definedName>
    <definedName name="sada" localSheetId="22" hidden="1">'[6]Off-Shore'!#REF!</definedName>
    <definedName name="sada" hidden="1">'[6]Off-Shore'!#REF!</definedName>
    <definedName name="SAPBEXhrIndnt" hidden="1">"Wide"</definedName>
    <definedName name="SAPBEXrevision" hidden="1">1</definedName>
    <definedName name="SAPBEXsysID" hidden="1">"PW1"</definedName>
    <definedName name="SAPBEXwbID" localSheetId="20" hidden="1">"3P8AAZDXBZQXGBSZCUZ1CISPI"</definedName>
    <definedName name="SAPBEXwbID" hidden="1">"3JGKH3H9E8QXY6XFBZVZDMFO6"</definedName>
    <definedName name="SAPFuncF4Help" localSheetId="20" hidden="1">Main.SAPF4Help()</definedName>
    <definedName name="SAPsysID" hidden="1">"708C5W7SBKP804JT78WJ0JNKI"</definedName>
    <definedName name="SAPwbID" hidden="1">"ARS"</definedName>
    <definedName name="sencount" hidden="1">21</definedName>
    <definedName name="tarifas">[7]Tarif!$C$5:$G$84</definedName>
    <definedName name="tarifas_c">[7]Tarif!$C$3:$G$3</definedName>
    <definedName name="tarifas_l">[7]Tarif!$B$5:$B$84</definedName>
    <definedName name="taxa_vap_bruta">[3]RESUMO_PROJ!#REF!</definedName>
    <definedName name="taxa_vaporiz_liq">[3]RESUMO_PROJ!#REF!</definedName>
    <definedName name="TextRefCopyRangeCount" hidden="1">11</definedName>
    <definedName name="tr" hidden="1">#REF!</definedName>
    <definedName name="vapor_refinaria">[3]RESUMO_PROJ!#REF!</definedName>
    <definedName name="wrn.Fuel._.3.5." localSheetId="19" hidden="1">{#N/A,#N/A,FALSE,"Fuel 3.5%"}</definedName>
    <definedName name="wrn.Fuel._.3.5." hidden="1">{#N/A,#N/A,FALSE,"Fuel 3.5%"}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xz" localSheetId="20" hidden="1">Main.SAPF4Help()</definedName>
    <definedName name="Y" localSheetId="20" hidden="1">'[8]Off-Shore'!#REF!</definedName>
    <definedName name="Y" localSheetId="22" hidden="1">'[8]Off-Shore'!#REF!</definedName>
    <definedName name="Y" hidden="1">'[8]Off-Shore'!#REF!</definedName>
    <definedName name="Z">'[2]Remuneração Mensal_Solar150MVA'!$O$7</definedName>
    <definedName name="zx" localSheetId="20" hidden="1">Main.SAPF4Help()</definedName>
  </definedNames>
  <calcPr calcId="162913"/>
</workbook>
</file>

<file path=xl/calcChain.xml><?xml version="1.0" encoding="utf-8"?>
<calcChain xmlns="http://schemas.openxmlformats.org/spreadsheetml/2006/main">
  <c r="F91" i="43" l="1"/>
  <c r="F84" i="43"/>
  <c r="F86" i="43" s="1"/>
  <c r="F80" i="43"/>
  <c r="F77" i="43"/>
  <c r="F64" i="43"/>
  <c r="F61" i="43"/>
  <c r="F58" i="43"/>
  <c r="F67" i="43" s="1"/>
  <c r="F68" i="43" s="1"/>
  <c r="F55" i="43"/>
  <c r="F56" i="43" s="1"/>
  <c r="F46" i="43"/>
  <c r="F43" i="43"/>
  <c r="F40" i="43"/>
  <c r="F25" i="43"/>
  <c r="F26" i="43" s="1"/>
  <c r="F18" i="43"/>
  <c r="F19" i="43" s="1"/>
  <c r="F11" i="43"/>
  <c r="F12" i="43" s="1"/>
  <c r="F49" i="43" l="1"/>
  <c r="F50" i="43" s="1"/>
  <c r="F70" i="43" s="1"/>
  <c r="F72" i="43" s="1"/>
  <c r="F96" i="43" s="1"/>
  <c r="F92" i="43"/>
  <c r="F94" i="43"/>
  <c r="F93" i="43"/>
  <c r="C2" i="43" l="1"/>
  <c r="A1" i="40" l="1"/>
  <c r="B2" i="40"/>
  <c r="B2" i="33" l="1"/>
  <c r="O63" i="1"/>
  <c r="O62" i="1"/>
  <c r="O61" i="1"/>
  <c r="O60" i="1"/>
  <c r="O59" i="1"/>
  <c r="O57" i="1"/>
  <c r="L57" i="1"/>
  <c r="M57" i="1"/>
  <c r="L59" i="1"/>
  <c r="M59" i="1"/>
  <c r="L60" i="1"/>
  <c r="M60" i="1"/>
  <c r="L61" i="1"/>
  <c r="M61" i="1"/>
  <c r="L62" i="1"/>
  <c r="M62" i="1"/>
  <c r="L63" i="1"/>
  <c r="M63" i="1"/>
  <c r="K63" i="1"/>
  <c r="K62" i="1"/>
  <c r="K61" i="1"/>
  <c r="K60" i="1"/>
  <c r="K59" i="1"/>
  <c r="K57" i="1"/>
  <c r="O58" i="1" l="1"/>
  <c r="O64" i="1" s="1"/>
  <c r="O65" i="1" s="1"/>
  <c r="O66" i="1" s="1"/>
  <c r="K58" i="1"/>
  <c r="L58" i="1"/>
  <c r="L64" i="1" s="1"/>
  <c r="L65" i="1" s="1"/>
  <c r="L66" i="1" s="1"/>
  <c r="M58" i="1"/>
  <c r="M64" i="1" s="1"/>
  <c r="M65" i="1" s="1"/>
  <c r="M66" i="1" s="1"/>
  <c r="K64" i="1"/>
  <c r="K65" i="1" s="1"/>
  <c r="K66" i="1" s="1"/>
  <c r="E57" i="1"/>
  <c r="F57" i="1"/>
  <c r="H57" i="1"/>
  <c r="I57" i="1"/>
  <c r="E59" i="1"/>
  <c r="F59" i="1"/>
  <c r="H59" i="1"/>
  <c r="I59" i="1"/>
  <c r="E60" i="1"/>
  <c r="F60" i="1"/>
  <c r="H60" i="1"/>
  <c r="I60" i="1"/>
  <c r="E61" i="1"/>
  <c r="F61" i="1"/>
  <c r="H61" i="1"/>
  <c r="I61" i="1"/>
  <c r="E62" i="1"/>
  <c r="F62" i="1"/>
  <c r="H62" i="1"/>
  <c r="I62" i="1"/>
  <c r="E63" i="1"/>
  <c r="F63" i="1"/>
  <c r="H63" i="1"/>
  <c r="I63" i="1"/>
  <c r="H58" i="1" l="1"/>
  <c r="H64" i="1" s="1"/>
  <c r="H65" i="1" s="1"/>
  <c r="H66" i="1" s="1"/>
  <c r="E58" i="1"/>
  <c r="E64" i="1" s="1"/>
  <c r="E65" i="1" s="1"/>
  <c r="E66" i="1" s="1"/>
  <c r="I58" i="1"/>
  <c r="I64" i="1" s="1"/>
  <c r="I65" i="1" s="1"/>
  <c r="I66" i="1" s="1"/>
  <c r="F58" i="1"/>
  <c r="F64" i="1" s="1"/>
  <c r="F65" i="1" s="1"/>
  <c r="F66" i="1" s="1"/>
  <c r="C2" i="16"/>
  <c r="C2" i="14"/>
  <c r="C2" i="13"/>
  <c r="C2" i="12"/>
  <c r="C2" i="11"/>
  <c r="C2" i="5"/>
  <c r="C2" i="27"/>
  <c r="C2" i="3"/>
  <c r="C2" i="10"/>
  <c r="B2" i="7"/>
  <c r="B2" i="6"/>
  <c r="C2" i="2"/>
  <c r="C2" i="1"/>
  <c r="C2" i="30"/>
  <c r="C2" i="29"/>
  <c r="C2" i="32"/>
  <c r="B2" i="31"/>
  <c r="P55" i="30" l="1"/>
  <c r="P19" i="29"/>
  <c r="A1" i="29" l="1"/>
  <c r="C28" i="5" l="1"/>
  <c r="C23" i="5"/>
  <c r="C30" i="5"/>
  <c r="C22" i="5"/>
  <c r="C24" i="5" l="1"/>
  <c r="A1" i="30" l="1"/>
  <c r="C4" i="30" s="1"/>
  <c r="C51" i="30" l="1"/>
  <c r="A1" i="31"/>
  <c r="A1" i="1" l="1"/>
  <c r="A1" i="2" l="1"/>
  <c r="A1" i="6" l="1"/>
  <c r="A1" i="7" l="1"/>
  <c r="A1" i="10" l="1"/>
  <c r="A1" i="3" l="1"/>
  <c r="A1" i="27" l="1"/>
  <c r="A1" i="5" l="1"/>
  <c r="A1" i="11" l="1"/>
  <c r="A1" i="12" l="1"/>
  <c r="A1" i="13" l="1"/>
  <c r="A1" i="14" l="1"/>
  <c r="A1" i="16" l="1"/>
  <c r="A1" i="33" s="1"/>
</calcChain>
</file>

<file path=xl/sharedStrings.xml><?xml version="1.0" encoding="utf-8"?>
<sst xmlns="http://schemas.openxmlformats.org/spreadsheetml/2006/main" count="1604" uniqueCount="725">
  <si>
    <t>(Montantes expressos em euros)</t>
  </si>
  <si>
    <t>Gestão Global do Sistema</t>
  </si>
  <si>
    <t>Transporte de Energia Eléctrica</t>
  </si>
  <si>
    <t>ACTIVO</t>
  </si>
  <si>
    <t>Inventários</t>
  </si>
  <si>
    <t>Clientes</t>
  </si>
  <si>
    <t>Estados e outros entes públicos</t>
  </si>
  <si>
    <t>Diferimentos</t>
  </si>
  <si>
    <t>Caixa e depósitos bancários</t>
  </si>
  <si>
    <t>CAPITAL PRÓPRIO E PASSIVO</t>
  </si>
  <si>
    <t>CAPITAL PRÓPRIO:</t>
  </si>
  <si>
    <t>Reserva legal</t>
  </si>
  <si>
    <t>Resultados transitados</t>
  </si>
  <si>
    <t>Resultado líquido do período</t>
  </si>
  <si>
    <t>Total do capital próprio</t>
  </si>
  <si>
    <t>PASSIVO:</t>
  </si>
  <si>
    <t>PASSIVO NÃO CORRENTE:</t>
  </si>
  <si>
    <t>Provisões</t>
  </si>
  <si>
    <t>Financiamentos obtidos</t>
  </si>
  <si>
    <t>Passivos por impostos diferidos</t>
  </si>
  <si>
    <t>Total do passivo não corrente</t>
  </si>
  <si>
    <t>PASSIVO CORRENTE:</t>
  </si>
  <si>
    <t>Fornecedores</t>
  </si>
  <si>
    <t>Estado e outros entes públicos</t>
  </si>
  <si>
    <t>PPEC</t>
  </si>
  <si>
    <t>Rendas de congestionamento das interligações</t>
  </si>
  <si>
    <t>Gestão dos PPDA</t>
  </si>
  <si>
    <t>Outros</t>
  </si>
  <si>
    <t>Total do passivo corrente</t>
  </si>
  <si>
    <t>Total do passivo</t>
  </si>
  <si>
    <t>Total do capital próprio e do passivo</t>
  </si>
  <si>
    <t>Gestão Global do Sistema
Sistema</t>
  </si>
  <si>
    <t>Vendas e prestações de serviços</t>
  </si>
  <si>
    <t>Gestão do PPDA</t>
  </si>
  <si>
    <t>Outras prestações de serviços</t>
  </si>
  <si>
    <t>Custo das mercadorias vendidas e das matérias consumidas</t>
  </si>
  <si>
    <t>Interruptibilidade</t>
  </si>
  <si>
    <t>Trabalhos para a própria empresa</t>
  </si>
  <si>
    <t>Consumo de inventários</t>
  </si>
  <si>
    <t>Encargos de gestão e de estrutura</t>
  </si>
  <si>
    <t>Gastos com empréstimos</t>
  </si>
  <si>
    <t>Fornecimentos e serviços externos</t>
  </si>
  <si>
    <t>Gastos com o pessoal</t>
  </si>
  <si>
    <t>Imparidade de dívidas a receber (perdas / reversões)</t>
  </si>
  <si>
    <t>Provisões (aumentos / reduções)</t>
  </si>
  <si>
    <t>Outros rendimentos e ganhos</t>
  </si>
  <si>
    <t>Outros gastos e perdas</t>
  </si>
  <si>
    <t>Resultado antes de depreciações, gastos de financiamento e impostos</t>
  </si>
  <si>
    <t>Gastos / reversões de amortização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</si>
  <si>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</si>
  <si>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</si>
  <si>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</si>
  <si>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</si>
  <si>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Gestão global do sistema</t>
  </si>
  <si>
    <t>Desvios tarifários</t>
  </si>
  <si>
    <t xml:space="preserve">Diferimentos </t>
  </si>
  <si>
    <t xml:space="preserve">Uso Rede Transporte </t>
  </si>
  <si>
    <t>Uso Global do Sistema</t>
  </si>
  <si>
    <t>Desvios recuperados</t>
  </si>
  <si>
    <t>Desvios gerados</t>
  </si>
  <si>
    <t>Plano Eficiência ao Consumo</t>
  </si>
  <si>
    <t xml:space="preserve">Total de vendas </t>
  </si>
  <si>
    <t>Desvio de Linhas</t>
  </si>
  <si>
    <t>Serviço do Grupo - Custos com Viaturas</t>
  </si>
  <si>
    <t>Total de prestação de serviços</t>
  </si>
  <si>
    <t>Total das vendas e prestações de serviços para efeitos de regulação</t>
  </si>
  <si>
    <t xml:space="preserve">Eliminação dos efeitos de pass through na demonstração dos resultados estatutária </t>
  </si>
  <si>
    <t>Diferencial CAE não cessados</t>
  </si>
  <si>
    <t>Consumo materiais diversos</t>
  </si>
  <si>
    <t>Gastos das mercadorias vendidas e das matérias consumidas para efeitos da regulação</t>
  </si>
  <si>
    <t>Anulações</t>
  </si>
  <si>
    <t>Gastos das mercadorias vendidas e das matérias consumidas nas contas estatutárias</t>
  </si>
  <si>
    <t>Aumentos</t>
  </si>
  <si>
    <t>Transferências</t>
  </si>
  <si>
    <t>Regularizações</t>
  </si>
  <si>
    <t>C. Técnicos</t>
  </si>
  <si>
    <t>Enc. Financeiros</t>
  </si>
  <si>
    <t>exploração</t>
  </si>
  <si>
    <t>Propriedade industrial</t>
  </si>
  <si>
    <t>Total (0)</t>
  </si>
  <si>
    <t>Terrenos e recursos naturais</t>
  </si>
  <si>
    <t>Edifícios e outras construções</t>
  </si>
  <si>
    <t>Equipamento básico</t>
  </si>
  <si>
    <t>Terrenos de aproveitamentos hídricos - Domínio público</t>
  </si>
  <si>
    <t>Terrenos de centrais térmicas</t>
  </si>
  <si>
    <t>Subestações - 10</t>
  </si>
  <si>
    <t>Subestações - 30</t>
  </si>
  <si>
    <t>Linhas</t>
  </si>
  <si>
    <t>Gestor do sistema</t>
  </si>
  <si>
    <t>Equipamento de contagem e medida</t>
  </si>
  <si>
    <t>Telecomunicações de segurança</t>
  </si>
  <si>
    <t>Outro equipamento básico</t>
  </si>
  <si>
    <t>Equipamento de transporte</t>
  </si>
  <si>
    <t>Ferramentas e utensílios</t>
  </si>
  <si>
    <t>Equipamento administrativo</t>
  </si>
  <si>
    <t xml:space="preserve">Outros </t>
  </si>
  <si>
    <t>Total (1)</t>
  </si>
  <si>
    <t>Subestações</t>
  </si>
  <si>
    <t>Gestor ofertas</t>
  </si>
  <si>
    <t>Telecomunicações</t>
  </si>
  <si>
    <t>Total (2)</t>
  </si>
  <si>
    <t>Total geral (0) + (1) + (2)</t>
  </si>
  <si>
    <t>Amt. Exercício</t>
  </si>
  <si>
    <t>Total geral (0) + (1)</t>
  </si>
  <si>
    <t>RUBRICAS</t>
  </si>
  <si>
    <t>SUBSÍDIOS AO INVESTIMENTO E DIREITOS DE SUPERFÍCIE</t>
  </si>
  <si>
    <t>v. Bruto</t>
  </si>
  <si>
    <t>A. Acumulada</t>
  </si>
  <si>
    <t>Comparticipações</t>
  </si>
  <si>
    <t>Amortização</t>
  </si>
  <si>
    <t>Espécie</t>
  </si>
  <si>
    <t>Financeiras</t>
  </si>
  <si>
    <t>Exercício</t>
  </si>
  <si>
    <t>Total</t>
  </si>
  <si>
    <t>Concessão Tapada do Outeiro - Turbogás</t>
  </si>
  <si>
    <t>Telecontrolo e comando local</t>
  </si>
  <si>
    <t>Custos aceites:</t>
  </si>
  <si>
    <t>Subcontratos</t>
  </si>
  <si>
    <t>Trabalhos especializados</t>
  </si>
  <si>
    <t xml:space="preserve">   Trab. Espec. - Licenças de software</t>
  </si>
  <si>
    <t xml:space="preserve">   Trab. Espec. - Outros serviços especializados</t>
  </si>
  <si>
    <t>Conservação e reparação</t>
  </si>
  <si>
    <t xml:space="preserve">    Cons. Rep. - Equipamento de transporte</t>
  </si>
  <si>
    <t xml:space="preserve">   Desvios de linhas a pedido de terceiros</t>
  </si>
  <si>
    <t>Outros Serviços - Empresas do Grupo</t>
  </si>
  <si>
    <t xml:space="preserve">    REN SGPS</t>
  </si>
  <si>
    <t xml:space="preserve">    REN Serviços</t>
  </si>
  <si>
    <t>Custos de serviços de sistema</t>
  </si>
  <si>
    <t>Outros fornecimentos e serviços de terceiros</t>
  </si>
  <si>
    <t>Total de custos aceites</t>
  </si>
  <si>
    <t>Custos não aceites ( empresas do Grupo)</t>
  </si>
  <si>
    <t>Total de FSE para efeitos de contas reguladas</t>
  </si>
  <si>
    <t>FSE na contas estatutárias</t>
  </si>
  <si>
    <t>Gestão Global do sistema</t>
  </si>
  <si>
    <t>Remunerações</t>
  </si>
  <si>
    <t>Plano de Pensões</t>
  </si>
  <si>
    <t>Encargos sobre remunerações</t>
  </si>
  <si>
    <t>Desvio de linhas</t>
  </si>
  <si>
    <t>Ganhos com desvio de linhas</t>
  </si>
  <si>
    <t>Gastos com desvio de linhas</t>
  </si>
  <si>
    <t>Total desvio de linhas por obrigação legal (1)</t>
  </si>
  <si>
    <t>Limpeza de florestas</t>
  </si>
  <si>
    <t>Total limpeza de florestas (2)</t>
  </si>
  <si>
    <t>Impostos</t>
  </si>
  <si>
    <t>Custos de funcionamento da ERSE</t>
  </si>
  <si>
    <t>Custos de funcionamento do OMIP e OMIClear</t>
  </si>
  <si>
    <t>Região Autónoma da Madeira</t>
  </si>
  <si>
    <t>Região Autónoma dos Açores</t>
  </si>
  <si>
    <t>Desmontagem de linhas</t>
  </si>
  <si>
    <t>Outros gastos e perdas (não regulados)</t>
  </si>
  <si>
    <t>Total de outros gastos e perdas</t>
  </si>
  <si>
    <t>Total de Outros gastos e perdas na demonstração estatutária</t>
  </si>
  <si>
    <t>Amortizações de subsídios ao investimento</t>
  </si>
  <si>
    <t>Rendas de terrenos - ZPH (não regulado)</t>
  </si>
  <si>
    <t>Outros rendimentos e ganhos (não regulados)</t>
  </si>
  <si>
    <t>Total de outros rendimentos e ganhos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</si>
  <si>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</si>
  <si>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</si>
  <si>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</si>
  <si>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</si>
  <si>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</si>
  <si>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</si>
  <si>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</si>
  <si>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</si>
  <si>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</si>
  <si>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</si>
  <si>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</si>
  <si>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</si>
  <si>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Gestão Global Sistema</t>
  </si>
  <si>
    <t>Transporte Energia Eléctrica</t>
  </si>
  <si>
    <t>Número médio</t>
  </si>
  <si>
    <t>Percentagem</t>
  </si>
  <si>
    <t>Pos.</t>
  </si>
  <si>
    <t>Rubrica</t>
  </si>
  <si>
    <t>Composição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</si>
  <si>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</si>
  <si>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</si>
  <si>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</si>
  <si>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</si>
  <si>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</si>
  <si>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</si>
  <si>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</si>
  <si>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</si>
  <si>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</si>
  <si>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</si>
  <si>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</si>
  <si>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</si>
  <si>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ENERGIA ENTRADA NA REN</t>
  </si>
  <si>
    <t xml:space="preserve">   Produtores Regime Ordinário (lig. RNT)</t>
  </si>
  <si>
    <t>3+4+5+6</t>
  </si>
  <si>
    <t xml:space="preserve">            EDP</t>
  </si>
  <si>
    <t xml:space="preserve">            REN Trading</t>
  </si>
  <si>
    <t xml:space="preserve">   Importação (RNT)</t>
  </si>
  <si>
    <t xml:space="preserve">            Programada</t>
  </si>
  <si>
    <t xml:space="preserve">   Ligações Transfronteiriças virtual</t>
  </si>
  <si>
    <t xml:space="preserve">   Produtores em Regime Especial (lig. EDIS) virtual</t>
  </si>
  <si>
    <t>Total Energia Entrada</t>
  </si>
  <si>
    <t xml:space="preserve"> ENERGIA SAÍDA DA REN</t>
  </si>
  <si>
    <t>EDP Distribuição (Subestação+Pontos virtuais)</t>
  </si>
  <si>
    <t xml:space="preserve">            MAT (pontos virtuais clientes)</t>
  </si>
  <si>
    <t xml:space="preserve">   Exportação </t>
  </si>
  <si>
    <t xml:space="preserve">   Consumos próprios da REN</t>
  </si>
  <si>
    <t>Total Energia Saída</t>
  </si>
  <si>
    <t>Perdas</t>
  </si>
  <si>
    <t>% Perdas RNT</t>
  </si>
  <si>
    <t>OUTROS MOVIMENTOS NO SEN</t>
  </si>
  <si>
    <t xml:space="preserve">   Estimativa de PRE não incluida nas tarifas mas incluida no Consumo</t>
  </si>
  <si>
    <t xml:space="preserve">   Ligações Transfronteiriças (Diferença entre valor comercial e físico)</t>
  </si>
  <si>
    <t>CONSUMO REFERIDO À EMISSÃO</t>
  </si>
  <si>
    <t>Unid.kWh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</si>
  <si>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</si>
  <si>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</si>
  <si>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</si>
  <si>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</si>
  <si>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</si>
  <si>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</si>
  <si>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</si>
  <si>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</si>
  <si>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</si>
  <si>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</si>
  <si>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</si>
  <si>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</si>
  <si>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Distribuidores Vinculados</t>
  </si>
  <si>
    <t>Energia activa Ponta (kWh)</t>
  </si>
  <si>
    <t>Energia activa Cheia (kWh)</t>
  </si>
  <si>
    <t>Energia activa Vazio (kWh)</t>
  </si>
  <si>
    <t>Energia activa Super Vazio (kWh)</t>
  </si>
  <si>
    <t>MAT</t>
  </si>
  <si>
    <t>AT</t>
  </si>
  <si>
    <t>Rendimentos e gastos</t>
  </si>
  <si>
    <t>Rendas de congestionamento recebidas</t>
  </si>
  <si>
    <t xml:space="preserve">Valor das vendas e prestação de serviços </t>
  </si>
  <si>
    <t>Valor das vendas e prestação de serviços nas contas estatutárias</t>
  </si>
  <si>
    <t>Garantia de Potência</t>
  </si>
  <si>
    <t>Potência média anual contratada (kW)</t>
  </si>
  <si>
    <t>Potência horas de Ponta (kW)</t>
  </si>
  <si>
    <t>Energia Reactiva recebida vazio</t>
  </si>
  <si>
    <t>Energia Reactiva fornecida fora vazio (0.3&lt;=tg y&lt;0.4)</t>
  </si>
  <si>
    <t>Energia Reactiva fornecida fora vazio (0.4&lt;=tg y&lt;0.5)</t>
  </si>
  <si>
    <t>Energia Reactiva fornecida fora vazio (tg y&gt;=0.5)</t>
  </si>
  <si>
    <t>Imposto sobre o rendimento do exercício</t>
  </si>
  <si>
    <t>Resultado líquido do exercício</t>
  </si>
  <si>
    <t>Rendas de congestionamento - Custos de redespacho</t>
  </si>
  <si>
    <t>Rendas Prédios Urbanos e Outras</t>
  </si>
  <si>
    <t>Outras</t>
  </si>
  <si>
    <t>Rede Telecomunicações</t>
  </si>
  <si>
    <t>Compensações sociais e ambientais</t>
  </si>
  <si>
    <t>Gestor de ofertas</t>
  </si>
  <si>
    <t>Concessionária da Zona Piloto</t>
  </si>
  <si>
    <t>Garantia de potência</t>
  </si>
  <si>
    <t>Concessionária zona piloto</t>
  </si>
  <si>
    <t>Saldo final</t>
  </si>
  <si>
    <t>NÚMERO DE EFETIVOS</t>
  </si>
  <si>
    <t>Custos com o mecanismo de compensação entre TSO (ITC)</t>
  </si>
  <si>
    <t>Acionistas</t>
  </si>
  <si>
    <t>Energia Activa Ponta </t>
  </si>
  <si>
    <t>Energia Activa Cheia </t>
  </si>
  <si>
    <t>Energia Activa Vazio </t>
  </si>
  <si>
    <t>Energia Activa Super Vazio </t>
  </si>
  <si>
    <t>TOTAL</t>
  </si>
  <si>
    <t>Unid. Milhares de euros</t>
  </si>
  <si>
    <t> MAT </t>
  </si>
  <si>
    <t>Potência Contratada MAT </t>
  </si>
  <si>
    <t>Potência Horas de Ponta MAT </t>
  </si>
  <si>
    <t>Energia Reactiva Recebida MAT </t>
  </si>
  <si>
    <t>Reat.Forn. MAT FV (&gt;0.3 e &lt;0.4) </t>
  </si>
  <si>
    <t>Reat.Forn. MAT FV (&gt;=0.4 e &lt;0.5) </t>
  </si>
  <si>
    <t>Reat.Forn. MAT FV (&gt;=0.5) </t>
  </si>
  <si>
    <t>Potência Contratada AT </t>
  </si>
  <si>
    <t>Potência Horas de Ponta AT </t>
  </si>
  <si>
    <t>Reat.Forn. AT FV (&gt;0.3 e &lt;0.4) </t>
  </si>
  <si>
    <t>Energia Reactiva Recebida AT </t>
  </si>
  <si>
    <t>Reat.Forn. AT FV (&gt;=0.4 e &lt;0.5) </t>
  </si>
  <si>
    <t>Reat.Forn. AT FV (&gt;=0.5) </t>
  </si>
  <si>
    <t>Fora Vazio (Subtotal)</t>
  </si>
  <si>
    <t>Vazio (Subtotal)</t>
  </si>
  <si>
    <t>Produtores</t>
  </si>
  <si>
    <t>Fora Vazio (kWh)</t>
  </si>
  <si>
    <t>Vazio (kWh)</t>
  </si>
  <si>
    <t>Potência  (kW)</t>
  </si>
  <si>
    <t>Energia activa (kWh)</t>
  </si>
  <si>
    <t>Total  (MAT + AT)</t>
  </si>
  <si>
    <t>Total produtores</t>
  </si>
  <si>
    <t>Total TEE</t>
  </si>
  <si>
    <t xml:space="preserve">   Energia afeta à TUGS e TURT</t>
  </si>
  <si>
    <t xml:space="preserve">   Energia afeta à URT Produção</t>
  </si>
  <si>
    <t xml:space="preserve">   Energia afeta à UGS Produção</t>
  </si>
  <si>
    <t xml:space="preserve">            Circulação e trocas físicas</t>
  </si>
  <si>
    <t>AFETAÇÃO A TARIFAS REN</t>
  </si>
  <si>
    <t>N.º de painéis (final do ano)</t>
  </si>
  <si>
    <t>Energia ativa Ponta (kWh)</t>
  </si>
  <si>
    <t>Energia ativa Cheia (kWh)</t>
  </si>
  <si>
    <t>Energia ativa Vazio (kWh)</t>
  </si>
  <si>
    <t>Energia ativa Super Vazio (kWh)</t>
  </si>
  <si>
    <t>Energia Ativa Ponta </t>
  </si>
  <si>
    <t>Energia Ativa Cheia </t>
  </si>
  <si>
    <t>Energia Ativa Vazio </t>
  </si>
  <si>
    <t>Energia Ativa Super Vazio </t>
  </si>
  <si>
    <t>PLANO DE PROMOÇÃO DA EFICIÊNCIA NO CONSUMO</t>
  </si>
  <si>
    <t>Ajuste estimativa do desvio tarifário do ano</t>
  </si>
  <si>
    <t>Centro de Investigação em Energia REN-State Grid</t>
  </si>
  <si>
    <t xml:space="preserve">    Cons. Rep. - Outros</t>
  </si>
  <si>
    <t>Quantidades</t>
  </si>
  <si>
    <t>Faturação</t>
  </si>
  <si>
    <t>quadro</t>
  </si>
  <si>
    <t>7 e 8</t>
  </si>
  <si>
    <t>Quadro</t>
  </si>
  <si>
    <t xml:space="preserve">    Cons. Rep. - Limpeza de florestas</t>
  </si>
  <si>
    <t xml:space="preserve">            AT (subestações+clientesAT+centrais PRO+PRE+lig transf)</t>
  </si>
  <si>
    <t xml:space="preserve">   Bombagem hidroelétrica PRO - MAT</t>
  </si>
  <si>
    <t xml:space="preserve">   Compensação Síncrona PRO - MAT</t>
  </si>
  <si>
    <t xml:space="preserve">   Receção de PROs provenientes da RNT para Auxiliares</t>
  </si>
  <si>
    <t>Emissão centrais URT Produção  diferença entre valor faturado e físico</t>
  </si>
  <si>
    <t>Emissão centrais UGS Produção  diferença entre valor faturado e físico</t>
  </si>
  <si>
    <t>[GWh]</t>
  </si>
  <si>
    <t>Energia Reactiva (kVArh)</t>
  </si>
  <si>
    <t>Provisões (aumentos/reduções)</t>
  </si>
  <si>
    <t>ATIVO NÃO CORRENTE:</t>
  </si>
  <si>
    <t>ATIVO CORRENTE:</t>
  </si>
  <si>
    <t>Financial Transaction Rights</t>
  </si>
  <si>
    <t>Contribuição extraordinária sobre o sector energético (CESE)</t>
  </si>
  <si>
    <t xml:space="preserve">Total de gastos ambientais (1) + (2) </t>
  </si>
  <si>
    <t>Total de gastos de gastos com compensações (3)</t>
  </si>
  <si>
    <t>preço médio de venda</t>
  </si>
  <si>
    <t>Índice</t>
  </si>
  <si>
    <t>Descrição</t>
  </si>
  <si>
    <t>Atividade</t>
  </si>
  <si>
    <t>GGS</t>
  </si>
  <si>
    <t>TEE</t>
  </si>
  <si>
    <t>TEE/GGS</t>
  </si>
  <si>
    <t>12</t>
  </si>
  <si>
    <t>Unid: euros</t>
  </si>
  <si>
    <t>Km de rede (final do ano)</t>
  </si>
  <si>
    <t>t-2</t>
  </si>
  <si>
    <t>t-3</t>
  </si>
  <si>
    <t>Unid: milhares de EUR</t>
  </si>
  <si>
    <t>t-1</t>
  </si>
  <si>
    <t>DO EXERCÍCIO FINDO EM 31 DE DEZEMBRO DE t-2</t>
  </si>
  <si>
    <t>Valores recebidos em t-2</t>
  </si>
  <si>
    <t>Devolução PPEC t-4</t>
  </si>
  <si>
    <t>Saldo em 31 de Dezembro de t-2</t>
  </si>
  <si>
    <t>Total de pagamentos efectuados em t-2</t>
  </si>
  <si>
    <t>Pagamentos efetuados em t-2</t>
  </si>
  <si>
    <t>Amort. Exercício</t>
  </si>
  <si>
    <t xml:space="preserve">Imparidade de dívidas a receber (perdas / reversões) </t>
  </si>
  <si>
    <t>Norma 1 -  Informação real REN, SA (Atividade TEE e GGS)</t>
  </si>
  <si>
    <t>Quadro N2-01-REN - Balanço de energia elétrica</t>
  </si>
  <si>
    <t>Quadro N2-02-REN - Quantidades e faturação_GGS</t>
  </si>
  <si>
    <t>Quadro N2-03-REN - Quantidades e faturação_TEE</t>
  </si>
  <si>
    <t>Quadro N2-04-REN - Km e nº e painéis</t>
  </si>
  <si>
    <t>Quadro N2-05-REN - Balanço das atividades reguladas</t>
  </si>
  <si>
    <t>Quadro N2-06-REN - Demonstração de resultados</t>
  </si>
  <si>
    <t>Quadro N2-07-REN -  Ativos intangíveis_GGS</t>
  </si>
  <si>
    <t>Quadro N2-08-REN -  Ativos intangíveis_TEE</t>
  </si>
  <si>
    <t>Quadro N2-09-REN - Subsídios ao investimento e direitos de superfície</t>
  </si>
  <si>
    <t>Quadro N2-11-REN - Vendas e prestações de serviços</t>
  </si>
  <si>
    <t>Quadro N2-12-REN - Custo das mercadorias vendidas e matérias consumidas</t>
  </si>
  <si>
    <t>Quadro N2-13-REN - Fornecimentos e serviços externos</t>
  </si>
  <si>
    <t>Quadro N2-15-REN - Gastos ambientais</t>
  </si>
  <si>
    <t>Quadro N2-16-REN - Outros gastos e rendimentos e outros rendimentos e ganhos</t>
  </si>
  <si>
    <t>Quadro N2-17-REN - Movimentos da conta PPEC</t>
  </si>
  <si>
    <t>Total (GGS+TEE)</t>
  </si>
  <si>
    <t>Contas estatutárias</t>
  </si>
  <si>
    <t>Diferença</t>
  </si>
  <si>
    <t>DESCRIÇÃO</t>
  </si>
  <si>
    <t>Notas</t>
  </si>
  <si>
    <t>Interesses minoritá rios</t>
  </si>
  <si>
    <t>Total do Capital Próprio</t>
  </si>
  <si>
    <t>Capital subscrito Líquido (51 + 52)</t>
  </si>
  <si>
    <t>Outros instrumentos de capital próprio e prémios de emissão (53 + 54)</t>
  </si>
  <si>
    <t>Reservas e Resultados Transitados (55 e 56)</t>
  </si>
  <si>
    <t>Outras variações e ajustamentos no capital próprio (57+58+59)</t>
  </si>
  <si>
    <t>Resultado líquido do período (81)</t>
  </si>
  <si>
    <t>POSIÇÃO NO INÍCIO DO PERÍODO t-3</t>
  </si>
  <si>
    <t>ALTERAÇÕES NO PERÍODO</t>
  </si>
  <si>
    <t>Ganhos (perdas) atuariais líquidas de impostos</t>
  </si>
  <si>
    <t>Alterações de políticas contabilísticas (incluindo primeira adoção do referencial contabilístico)</t>
  </si>
  <si>
    <t>Diferenças de conversão de demonstrações financeiras</t>
  </si>
  <si>
    <t>Excedentes de revalorização de activos fixos tangíveis e intangíveis e respectivas variações</t>
  </si>
  <si>
    <t>Outras alterações e ajustamentos reconhecidos no capital próprio</t>
  </si>
  <si>
    <t>RESULTADO LÍQUIDO DO PERÍODO</t>
  </si>
  <si>
    <t>RESULTADO INTEGRAL</t>
  </si>
  <si>
    <t>OPERAÇÕES COM DETENTORES DE CAPITAL NO PERÍODO</t>
  </si>
  <si>
    <t>Aumentos de capital</t>
  </si>
  <si>
    <t>Prémios de emissão</t>
  </si>
  <si>
    <t>Distribuições</t>
  </si>
  <si>
    <t>Cobertura de perdas</t>
  </si>
  <si>
    <t>Outras operações</t>
  </si>
  <si>
    <t>POSIÇÃO NO FIM DO PERÍODO t-3</t>
  </si>
  <si>
    <t>POSIÇÃO NO INÍCIO DO PERÍODO t-2</t>
  </si>
  <si>
    <t>POSIÇÃO NO FIM DO PERÍODO t-2</t>
  </si>
  <si>
    <t xml:space="preserve">Quadro N2-18-REN - Mapa de Alterações aos Capitais Próprios </t>
  </si>
  <si>
    <t>Atividade: GGS + TEE</t>
  </si>
  <si>
    <t>TOTAL REN</t>
  </si>
  <si>
    <t>Cabos subterrâneos MAT</t>
  </si>
  <si>
    <t>Linhas aéreas MAT</t>
  </si>
  <si>
    <t>Subestações MAT/AT</t>
  </si>
  <si>
    <t>5.8 = 1.8 - 2.8 - (3.8 - 4.8)</t>
  </si>
  <si>
    <t>5.7 = 1.7 - 2.7 - (3.7 - 4.7)</t>
  </si>
  <si>
    <t>5.6 = 1.6 - 2.6 - (3.6 - 4.6)</t>
  </si>
  <si>
    <t>5.4 = 1.4 - 2.4 - (3.4 - 4.4)</t>
  </si>
  <si>
    <t>5.3 = 5.1 + 5.2</t>
  </si>
  <si>
    <t>5.2 = 1.2 - 2.2 - (3.2 - 4.2)</t>
  </si>
  <si>
    <t>5.1 = 1.1 - 2.1 - (3.1 - 4.1)</t>
  </si>
  <si>
    <t>4.8</t>
  </si>
  <si>
    <t>4.7</t>
  </si>
  <si>
    <t>4.6</t>
  </si>
  <si>
    <t>4.5</t>
  </si>
  <si>
    <t>4.4</t>
  </si>
  <si>
    <t>4.3 = 4.1 + 4.2</t>
  </si>
  <si>
    <t>4.2</t>
  </si>
  <si>
    <t>4.1</t>
  </si>
  <si>
    <t>3.8</t>
  </si>
  <si>
    <t>3.7</t>
  </si>
  <si>
    <t>3.6</t>
  </si>
  <si>
    <t>3.5</t>
  </si>
  <si>
    <t>3.4</t>
  </si>
  <si>
    <t>3.3 = 3.1 + 3.2</t>
  </si>
  <si>
    <t>3.2</t>
  </si>
  <si>
    <t>3.1</t>
  </si>
  <si>
    <t>2.8</t>
  </si>
  <si>
    <t>2.7</t>
  </si>
  <si>
    <t>2.6</t>
  </si>
  <si>
    <t>2.5</t>
  </si>
  <si>
    <t>2.4</t>
  </si>
  <si>
    <t>2.3 = 1.1 + 1.2</t>
  </si>
  <si>
    <t>2.2</t>
  </si>
  <si>
    <t>2.1</t>
  </si>
  <si>
    <t>1.8</t>
  </si>
  <si>
    <t>1.7</t>
  </si>
  <si>
    <t>1.6</t>
  </si>
  <si>
    <t>1.5</t>
  </si>
  <si>
    <t>1.4</t>
  </si>
  <si>
    <t>1.3 = 1.1 + 1.2</t>
  </si>
  <si>
    <t>1.2</t>
  </si>
  <si>
    <t>1.1</t>
  </si>
  <si>
    <t>Ativo
Totalmente amortizado</t>
  </si>
  <si>
    <t>Abates</t>
  </si>
  <si>
    <t>Entradas</t>
  </si>
  <si>
    <t>Saldo final
(31-dez)</t>
  </si>
  <si>
    <t>Movimentos do Ano</t>
  </si>
  <si>
    <t>Saldo inicial
(1-jan)</t>
  </si>
  <si>
    <t>Saldo inicial
(01-jan)</t>
  </si>
  <si>
    <t>valor bruto de Imobilizado em exploração</t>
  </si>
  <si>
    <t>Rubricas</t>
  </si>
  <si>
    <t>Unidade: euros</t>
  </si>
  <si>
    <t>Ano de t-2</t>
  </si>
  <si>
    <t>Valor liquido do imobilizado em exploração</t>
  </si>
  <si>
    <t>Amortizações de Comparticipações</t>
  </si>
  <si>
    <t>a</t>
  </si>
  <si>
    <t>b</t>
  </si>
  <si>
    <t>c</t>
  </si>
  <si>
    <t>d</t>
  </si>
  <si>
    <t>e</t>
  </si>
  <si>
    <t xml:space="preserve">f = a+b+c+d+e </t>
  </si>
  <si>
    <t>g</t>
  </si>
  <si>
    <t>h = f + g</t>
  </si>
  <si>
    <t>(1)</t>
  </si>
  <si>
    <t>(2)</t>
  </si>
  <si>
    <t>(3)</t>
  </si>
  <si>
    <t>(4)</t>
  </si>
  <si>
    <t>(5) = (1) + (3)</t>
  </si>
  <si>
    <t>(6)</t>
  </si>
  <si>
    <t>(7) = (6) - (5)</t>
  </si>
  <si>
    <t>(8) = (2) + (4)</t>
  </si>
  <si>
    <t>Ativos intangíveis</t>
  </si>
  <si>
    <t>Outros Ativos financeiros</t>
  </si>
  <si>
    <t>Ativos por impostos diferidos</t>
  </si>
  <si>
    <t>Total do ativo</t>
  </si>
  <si>
    <t>Total do ativo corrente</t>
  </si>
  <si>
    <t>Total do ativo não corrente</t>
  </si>
  <si>
    <t>Outras reservas</t>
  </si>
  <si>
    <t>Benefícios pós-emprego</t>
  </si>
  <si>
    <t>Subsídios ao investimento</t>
  </si>
  <si>
    <t xml:space="preserve">Acionistas </t>
  </si>
  <si>
    <t>Gastos de construção em ativos concessionados</t>
  </si>
  <si>
    <t>Terrenos de aproveitamentos hídricos - Zona de proteção</t>
  </si>
  <si>
    <t>Saldo Inicial</t>
  </si>
  <si>
    <t>Saldo inicial t-2</t>
  </si>
  <si>
    <t>Saldo final t-2</t>
  </si>
  <si>
    <t>Proteções</t>
  </si>
  <si>
    <t>Sistemas de faturação da produção</t>
  </si>
  <si>
    <t>Correções nas contas reguladas</t>
  </si>
  <si>
    <t>Saldo das ações coordenadas de balanço</t>
  </si>
  <si>
    <t>Produtores em regime especial (desvios de reativa)</t>
  </si>
  <si>
    <t>Serviços Eletricidade MAT</t>
  </si>
  <si>
    <t>Correção a desvios de anos anteriores</t>
  </si>
  <si>
    <t>Correção a exercícios anteriores ( não regulado):</t>
  </si>
  <si>
    <t>Saldo em 31 de Dezembro de t-3</t>
  </si>
  <si>
    <t>Quadro N2-14-REN - Gastos com pessoal e nº de efetivos</t>
  </si>
  <si>
    <t>Notas:</t>
  </si>
  <si>
    <t>Amortizações Acumuladas</t>
  </si>
  <si>
    <t>Ativo
totalmente
amortizado</t>
  </si>
  <si>
    <t>Ativo 
em
amortização</t>
  </si>
  <si>
    <t>Transferência para
totalmente
amortizado</t>
  </si>
  <si>
    <t>Ativo 
em 
amortização</t>
  </si>
  <si>
    <t>1.9</t>
  </si>
  <si>
    <t>1.10 = 1.1 + 1.5 - 1.6 + 1.8</t>
  </si>
  <si>
    <t>1.11 = 1.2  + 1.4 -1.5 - 1.7 + 1.9</t>
  </si>
  <si>
    <t>1.12 = 1.10 + 1.11</t>
  </si>
  <si>
    <t>2.9</t>
  </si>
  <si>
    <t>2.10 = 2.1  + 2.5 - 2.6 + 2.8</t>
  </si>
  <si>
    <t>2.11 = 2.2  + 2.4 - 2.5 - 2.7 + 2.9</t>
  </si>
  <si>
    <t>2.12 = 2.10 + 2.11</t>
  </si>
  <si>
    <t>3.9</t>
  </si>
  <si>
    <t>3.10 = 3.1 + 3.5 - 3.6 + 3.8</t>
  </si>
  <si>
    <t>3.11 = 3.2  + 3.4 - 3.5 - 3.7 + 3.9</t>
  </si>
  <si>
    <t>3.12 = 3.10 + 3.11</t>
  </si>
  <si>
    <t>4.9</t>
  </si>
  <si>
    <t>4.10 = 4.1 + 4.5 - 4.6 + 4.8</t>
  </si>
  <si>
    <t>4.11 = 4.2  + 4.4 - 4.5 - 4.7 + 4.9</t>
  </si>
  <si>
    <t>4.12 = 4.10 + 4.11</t>
  </si>
  <si>
    <t>5.5</t>
  </si>
  <si>
    <t>5.9 = 1.9 - 2.9 - (3.9 - 4.9)</t>
  </si>
  <si>
    <t>5.10 = 5.1 + 5.5 - 5.6 + 5.8</t>
  </si>
  <si>
    <t>5.11 = 5.2  + 5.4 - 5.5 - 5.7 + 5.9</t>
  </si>
  <si>
    <t>5.12 = 5.10 + 5.11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</si>
  <si>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</t>
    </r>
  </si>
  <si>
    <t>Obras concluídas</t>
  </si>
  <si>
    <t>Aquisições directas</t>
  </si>
  <si>
    <t>Encargos gestão e de estrutura</t>
  </si>
  <si>
    <t>INVESTIMENTO ESPECÍFICO</t>
  </si>
  <si>
    <r>
      <t>Ligação a grandes centros produtores</t>
    </r>
    <r>
      <rPr>
        <vertAlign val="superscript"/>
        <sz val="10"/>
        <color indexed="8"/>
        <rFont val="Arial"/>
        <family val="2"/>
      </rPr>
      <t xml:space="preserve"> [b]</t>
    </r>
  </si>
  <si>
    <r>
      <t>Ligação a produtores em regime especial</t>
    </r>
    <r>
      <rPr>
        <vertAlign val="superscript"/>
        <sz val="10"/>
        <color indexed="8"/>
        <rFont val="Arial"/>
        <family val="2"/>
      </rPr>
      <t xml:space="preserve"> [b]</t>
    </r>
  </si>
  <si>
    <r>
      <t>Reforço da capacidade de interligação</t>
    </r>
    <r>
      <rPr>
        <vertAlign val="superscript"/>
        <sz val="10"/>
        <color indexed="8"/>
        <rFont val="Arial"/>
        <family val="2"/>
      </rPr>
      <t xml:space="preserve"> [b]</t>
    </r>
  </si>
  <si>
    <r>
      <t>Ligação à distribuição vinculada</t>
    </r>
    <r>
      <rPr>
        <vertAlign val="superscript"/>
        <sz val="10"/>
        <color indexed="8"/>
        <rFont val="Arial"/>
        <family val="2"/>
      </rPr>
      <t xml:space="preserve"> [b]</t>
    </r>
  </si>
  <si>
    <r>
      <t>Clientes e modificações para terceiros</t>
    </r>
    <r>
      <rPr>
        <vertAlign val="superscript"/>
        <sz val="10"/>
        <color indexed="8"/>
        <rFont val="Arial"/>
        <family val="2"/>
      </rPr>
      <t xml:space="preserve"> [b]</t>
    </r>
  </si>
  <si>
    <r>
      <t>Reforço interno da RNT</t>
    </r>
    <r>
      <rPr>
        <vertAlign val="superscript"/>
        <sz val="10"/>
        <color indexed="8"/>
        <rFont val="Arial"/>
        <family val="2"/>
      </rPr>
      <t xml:space="preserve"> [b]</t>
    </r>
  </si>
  <si>
    <r>
      <t>"Uprating" de linhas</t>
    </r>
    <r>
      <rPr>
        <vertAlign val="superscript"/>
        <sz val="10"/>
        <color indexed="8"/>
        <rFont val="Arial"/>
        <family val="2"/>
      </rPr>
      <t xml:space="preserve"> [b]</t>
    </r>
  </si>
  <si>
    <r>
      <t>Compensação de energia reactiva</t>
    </r>
    <r>
      <rPr>
        <vertAlign val="superscript"/>
        <sz val="10"/>
        <color indexed="8"/>
        <rFont val="Arial"/>
        <family val="2"/>
      </rPr>
      <t xml:space="preserve"> [b]</t>
    </r>
  </si>
  <si>
    <r>
      <t>Remodelação de protecções automatismos e controlo</t>
    </r>
    <r>
      <rPr>
        <vertAlign val="superscript"/>
        <sz val="10"/>
        <color indexed="8"/>
        <rFont val="Arial"/>
        <family val="2"/>
      </rPr>
      <t xml:space="preserve"> [b]</t>
    </r>
  </si>
  <si>
    <r>
      <t xml:space="preserve">Remodelação e substituição de equipamentos MAT e AT </t>
    </r>
    <r>
      <rPr>
        <vertAlign val="superscript"/>
        <sz val="10"/>
        <color indexed="8"/>
        <rFont val="Arial"/>
        <family val="2"/>
      </rPr>
      <t>[b]</t>
    </r>
  </si>
  <si>
    <r>
      <t xml:space="preserve">Substituição e remodelação de equipamentos em subestações </t>
    </r>
    <r>
      <rPr>
        <vertAlign val="superscript"/>
        <sz val="8"/>
        <color indexed="8"/>
        <rFont val="Arial"/>
        <family val="2"/>
      </rPr>
      <t>[b]</t>
    </r>
  </si>
  <si>
    <r>
      <t xml:space="preserve"> Remodelação de linhas </t>
    </r>
    <r>
      <rPr>
        <vertAlign val="superscript"/>
        <sz val="8"/>
        <color indexed="8"/>
        <rFont val="Arial"/>
        <family val="2"/>
      </rPr>
      <t>[b]</t>
    </r>
  </si>
  <si>
    <r>
      <t>Telecomunicações de segurança</t>
    </r>
    <r>
      <rPr>
        <vertAlign val="superscript"/>
        <sz val="10"/>
        <color indexed="8"/>
        <rFont val="Arial"/>
        <family val="2"/>
      </rPr>
      <t xml:space="preserve"> [b]</t>
    </r>
  </si>
  <si>
    <t>….[c]</t>
  </si>
  <si>
    <t>INVESTIMENTO NÃO ESPECÍFICO</t>
  </si>
  <si>
    <r>
      <t xml:space="preserve">Edifícios </t>
    </r>
    <r>
      <rPr>
        <vertAlign val="superscript"/>
        <sz val="10"/>
        <color indexed="8"/>
        <rFont val="Arial"/>
        <family val="2"/>
      </rPr>
      <t>[b]</t>
    </r>
  </si>
  <si>
    <r>
      <t xml:space="preserve">Equipamento de transporte </t>
    </r>
    <r>
      <rPr>
        <vertAlign val="superscript"/>
        <sz val="10"/>
        <color indexed="8"/>
        <rFont val="Arial"/>
        <family val="2"/>
      </rPr>
      <t>[b]</t>
    </r>
  </si>
  <si>
    <r>
      <t>Ferramentas e utensílios</t>
    </r>
    <r>
      <rPr>
        <vertAlign val="superscript"/>
        <sz val="10"/>
        <color indexed="8"/>
        <rFont val="Arial"/>
        <family val="2"/>
      </rPr>
      <t xml:space="preserve"> [b]</t>
    </r>
  </si>
  <si>
    <r>
      <t>Equipamento administrativo</t>
    </r>
    <r>
      <rPr>
        <vertAlign val="superscript"/>
        <sz val="10"/>
        <color indexed="8"/>
        <rFont val="Arial"/>
        <family val="2"/>
      </rPr>
      <t xml:space="preserve"> [b]</t>
    </r>
  </si>
  <si>
    <r>
      <t xml:space="preserve">Outro imobilizado corpóreo </t>
    </r>
    <r>
      <rPr>
        <vertAlign val="superscript"/>
        <sz val="10"/>
        <color indexed="8"/>
        <rFont val="Arial"/>
        <family val="2"/>
      </rPr>
      <t>[b]</t>
    </r>
  </si>
  <si>
    <t>TOTAL DA ACTIVIDADE</t>
  </si>
  <si>
    <t xml:space="preserve"> [a] Substituir pelo ano respetivo, considerando que t-1 corresponde ao ano em curso.</t>
  </si>
  <si>
    <t xml:space="preserve"> [b] Desagregar por projeto.</t>
  </si>
  <si>
    <t xml:space="preserve"> [c] A desagregar, se necessário.</t>
  </si>
  <si>
    <t>Valores relativos à comparticipação nas redes</t>
  </si>
  <si>
    <t>Valores relativos a elementos de ligação para uso partilhado</t>
  </si>
  <si>
    <t>Subsídios / Comparticipações</t>
  </si>
  <si>
    <t>Custo total a remunerar (deduzido de subsídios / comparticipações)</t>
  </si>
  <si>
    <t>Custo total (antes de subsídios / comparticipações)</t>
  </si>
  <si>
    <t>AMORTIZAÇÕES ACUMULADAS  (ACEITE + NÃO ACEITE)</t>
  </si>
  <si>
    <t>PROPRIEDADE INDUSTRIAL (ACEITE + NÃO ACEITE)</t>
  </si>
  <si>
    <t>VALOR BRUTO (ACEITE + NÃO ACEITE)</t>
  </si>
  <si>
    <t>AMORTIZAÇÕES ACUMULADAS (ACEITE + NÃO ACEITE)</t>
  </si>
  <si>
    <t>VALOR BRUTO (NÃO ACEITE)</t>
  </si>
  <si>
    <t>PROPRIEDADE INDUSTRIAL (NÃO ACEITE)</t>
  </si>
  <si>
    <t>AMORTIZAÇÕES ACUMULADAS (NÃO ACEITE)</t>
  </si>
  <si>
    <t>AMORTIZAÇÕES ACUMULADAS (ACEITE)</t>
  </si>
  <si>
    <t>PROPRIEDADE INDUSTRIAL (ACEITE)</t>
  </si>
  <si>
    <t>VALOR BRUTO (ACEITE)</t>
  </si>
  <si>
    <t>AMORTIZAÇÕES ACUMULADAS  (ACEITE)</t>
  </si>
  <si>
    <t>AMORTIZAÇÕES ACUMULADAS  (NÃO ACEITE)</t>
  </si>
  <si>
    <t>DA ATIVIDADE GESTÃO GLOBAL DO SISTEMA (ACEITE + NÃO ACEITE)</t>
  </si>
  <si>
    <t>Investimentos em Exploração (ACEITE + NÃO ACEITE)</t>
  </si>
  <si>
    <t>Direitos de Superfície (ACEITE + NÃO ACEITE)</t>
  </si>
  <si>
    <t>DA ATIVIDADE TRANSPORTE DE ENERGIA ELÉCTRICA (ACEITE + NÃO ACEITE)</t>
  </si>
  <si>
    <t>Investimentos em curso (ACEITE + NÃO ACEITE)</t>
  </si>
  <si>
    <t>DA ATIVIDADE GESTÃO GLOBAL DO SISTEMA (ACEITE)</t>
  </si>
  <si>
    <t>Investimentos em Exploração (ACEITE)</t>
  </si>
  <si>
    <t>Direitos de Superfície (ACEITE)</t>
  </si>
  <si>
    <t>DA ATIVIDADE TRANSPORTE DE ENERGIA ELÉCTRICA (ACEITE)</t>
  </si>
  <si>
    <t>Investimentos em curso (ACEITE)</t>
  </si>
  <si>
    <t>DA ATIVIDADE GESTÃO GLOBAL DO SISTEMA (NÃO ACEITE)</t>
  </si>
  <si>
    <t>Investimentos em Exploração (NÃO ACEITE)</t>
  </si>
  <si>
    <t>Direitos de Superfície (NÃO ACEITE)</t>
  </si>
  <si>
    <t>DA ATIVIDADE TRANSPORTE DE ENERGIA ELÉCTRICA (NÃO ACEITE)</t>
  </si>
  <si>
    <t>Investimentos em curso (NÃO ACEITE)</t>
  </si>
  <si>
    <t>INVESTIMENTO EM CURSO (ACEITE + NÃO ACEITE)</t>
  </si>
  <si>
    <t>INVESTIMENTO EM CURSO (ACEITE)</t>
  </si>
  <si>
    <t>INVESTIMENTO EM CURSO (NÃO ACEITE)</t>
  </si>
  <si>
    <t>Compensações previstas no Regulamento da Qualidade de Serviço (RQS)</t>
  </si>
  <si>
    <t>Ano t-2</t>
  </si>
  <si>
    <t>Qualidade de Serviço Técnica</t>
  </si>
  <si>
    <t>RQS</t>
  </si>
  <si>
    <t>Contas Estatutárias</t>
  </si>
  <si>
    <t>Contas Reguladas</t>
  </si>
  <si>
    <t>Artg.º 90</t>
  </si>
  <si>
    <t>1) Compensações Pagas a Clientes via Comercializador</t>
  </si>
  <si>
    <t>Artg.º 95, n.º 3</t>
  </si>
  <si>
    <t>Artg.º 99, n.º 3 e 4</t>
  </si>
  <si>
    <t>Unidade: EUR</t>
  </si>
  <si>
    <t>2) Compensações &lt; 0,50 € (devolução nas tarifas de acesso às redes)*</t>
  </si>
  <si>
    <t>4) Compensações não Possíveis de Pagar aos Clientes*</t>
  </si>
  <si>
    <t>* Identificar rubrica das contas reguladas através da qual estas comparticipações estão a ser devolvidas, se aplicável</t>
  </si>
  <si>
    <t>Quadro N2-20 - SISE INFRA</t>
  </si>
  <si>
    <r>
      <t>Quadro N2-21 - TEE - Obras concluídas em (t-2)</t>
    </r>
    <r>
      <rPr>
        <b/>
        <vertAlign val="superscript"/>
        <sz val="10"/>
        <rFont val="Arial"/>
        <family val="2"/>
      </rPr>
      <t>[a]</t>
    </r>
    <r>
      <rPr>
        <b/>
        <sz val="10"/>
        <rFont val="Arial"/>
        <family val="2"/>
      </rPr>
      <t xml:space="preserve"> na atividade de Transporte de Energia Elétrica</t>
    </r>
  </si>
  <si>
    <t>8+9</t>
  </si>
  <si>
    <t xml:space="preserve">   Bombagem hidroelétrica - AT</t>
  </si>
  <si>
    <t>2+7+10+11+14+15</t>
  </si>
  <si>
    <t>19+20</t>
  </si>
  <si>
    <t>18+21+24+25+26</t>
  </si>
  <si>
    <t>16-27</t>
  </si>
  <si>
    <t>28/(16-7-14-15)</t>
  </si>
  <si>
    <t>16-21-24-31-32-33+34-35</t>
  </si>
  <si>
    <t>Rendimentos de construção em ativos concessionados</t>
  </si>
  <si>
    <t>Aquisições</t>
  </si>
  <si>
    <t>Outros rendimentos e ganhos operacionais</t>
  </si>
  <si>
    <t>Outros gastos e perdas operacionais</t>
  </si>
  <si>
    <t>Quadro N2-07-REN -  Ativos intangíveis_GGS (ACEITE)</t>
  </si>
  <si>
    <t>Quadro N2-07-REN -  Ativos intangíveis_GGS (NÃO ACEITE)</t>
  </si>
  <si>
    <t>Quadro N2-08-REN -  Ativos intangíveis_TEE (ACEITE)</t>
  </si>
  <si>
    <t>Quadro N2-08-REN -  Ativos intangíveis_TEE (NÃO ACEITE)</t>
  </si>
  <si>
    <t>Quadro N2-09-REN - Subsídios ao investimento e direitos de superfície (ACEITE)</t>
  </si>
  <si>
    <t>Quadro N2-09-REN - Subsídios ao investimento e direitos de superfície (NÃO ACEITE)</t>
  </si>
  <si>
    <r>
      <t xml:space="preserve">Total </t>
    </r>
    <r>
      <rPr>
        <b/>
        <sz val="10"/>
        <color theme="1"/>
        <rFont val="Calibri"/>
        <family val="2"/>
      </rPr>
      <t>de outros créditos</t>
    </r>
    <r>
      <rPr>
        <b/>
        <strike/>
        <sz val="10"/>
        <color theme="1"/>
        <rFont val="Calibri"/>
        <family val="2"/>
      </rPr>
      <t xml:space="preserve"> contas </t>
    </r>
    <r>
      <rPr>
        <b/>
        <sz val="10"/>
        <color theme="1"/>
        <rFont val="Calibri"/>
        <family val="2"/>
      </rPr>
      <t>a receber e diferimentos</t>
    </r>
  </si>
  <si>
    <t>Rendas de congestionamento - Financial Transaction Rights</t>
  </si>
  <si>
    <t>Rendas de congestionamento - Serviços de Sistema (inclui Saldo das ações coordenadas de balanço)</t>
  </si>
  <si>
    <t>Convergência tarifária RAs</t>
  </si>
  <si>
    <t>Quadro N2-19-REN - Incentivo Racionalização Económica dos Investimentos (IREI)</t>
  </si>
  <si>
    <t>Convergência tarifaria RAs</t>
  </si>
  <si>
    <t>Total de Outros rendimentos e ganhos na demonstração estatutária</t>
  </si>
  <si>
    <t>Direitos de superfície</t>
  </si>
  <si>
    <t>Efeito da alteração da política contabilística de benefícios pós emprego</t>
  </si>
  <si>
    <t>5=2+3+4</t>
  </si>
  <si>
    <t>7=1+2+3+4+6</t>
  </si>
  <si>
    <t>11=8+9+10</t>
  </si>
  <si>
    <t>13=7+8+9+10+12</t>
  </si>
  <si>
    <t>Requisito da ERSE (auditoria Custos refª)</t>
  </si>
  <si>
    <t>RARI artigo 26º</t>
  </si>
  <si>
    <t>Aplicabilidade da Diretiva  3/2015, 29 de janeiro</t>
  </si>
  <si>
    <t xml:space="preserve">
licença de exploração emitida pela DGEG quando aplicável </t>
  </si>
  <si>
    <t xml:space="preserve">            Agregadores e Outros (reportar desagregação em quadro separado)</t>
  </si>
  <si>
    <t>Parâmetros</t>
  </si>
  <si>
    <r>
      <t xml:space="preserve">Rdf=1 </t>
    </r>
    <r>
      <rPr>
        <b/>
        <sz val="8"/>
        <rFont val="Arial"/>
        <family val="2"/>
      </rPr>
      <t>(Desempenho SUPERIOR)</t>
    </r>
  </si>
  <si>
    <t>IREI_max,1</t>
  </si>
  <si>
    <t>IREI_min</t>
  </si>
  <si>
    <t>Pact_min,1</t>
  </si>
  <si>
    <t>Pact_max</t>
  </si>
  <si>
    <t>Declive Rdf=1</t>
  </si>
  <si>
    <t>Ord. Origem Rdf=1</t>
  </si>
  <si>
    <r>
      <t>Rdf=2</t>
    </r>
    <r>
      <rPr>
        <b/>
        <sz val="8"/>
        <rFont val="Arial"/>
        <family val="2"/>
      </rPr>
      <t xml:space="preserve"> (Desempenho INTERMÉDIO)</t>
    </r>
  </si>
  <si>
    <t>IREI_max,2</t>
  </si>
  <si>
    <t>Pact_min,2</t>
  </si>
  <si>
    <t>Declive Rdf=2</t>
  </si>
  <si>
    <t>Ord. Origem Rdf=2</t>
  </si>
  <si>
    <r>
      <t xml:space="preserve">Rdf=3 </t>
    </r>
    <r>
      <rPr>
        <b/>
        <sz val="8"/>
        <rFont val="Arial"/>
        <family val="2"/>
      </rPr>
      <t>(Desempenho INFERIOR)</t>
    </r>
  </si>
  <si>
    <t>IREI_max,3</t>
  </si>
  <si>
    <t>Pact_min,3</t>
  </si>
  <si>
    <t>Declive Rdf=3</t>
  </si>
  <si>
    <t>Ord. Origem Rdf=3</t>
  </si>
  <si>
    <r>
      <t>E</t>
    </r>
    <r>
      <rPr>
        <b/>
        <vertAlign val="subscript"/>
        <sz val="8.5"/>
        <rFont val="Arial"/>
        <family val="2"/>
      </rPr>
      <t>Disponibilidade</t>
    </r>
  </si>
  <si>
    <t>alfa</t>
  </si>
  <si>
    <r>
      <t>I</t>
    </r>
    <r>
      <rPr>
        <b/>
        <vertAlign val="subscript"/>
        <sz val="8.5"/>
        <rFont val="Arial"/>
        <family val="2"/>
      </rPr>
      <t>Disponibilidade ref</t>
    </r>
  </si>
  <si>
    <r>
      <t>E</t>
    </r>
    <r>
      <rPr>
        <b/>
        <vertAlign val="subscript"/>
        <sz val="8.5"/>
        <rFont val="Arial"/>
        <family val="2"/>
      </rPr>
      <t>QS</t>
    </r>
  </si>
  <si>
    <r>
      <t>I</t>
    </r>
    <r>
      <rPr>
        <b/>
        <vertAlign val="subscript"/>
        <sz val="8.5"/>
        <rFont val="Arial"/>
        <family val="2"/>
      </rPr>
      <t>QS ref</t>
    </r>
  </si>
  <si>
    <r>
      <t>E</t>
    </r>
    <r>
      <rPr>
        <b/>
        <vertAlign val="subscript"/>
        <sz val="8.5"/>
        <rFont val="Arial"/>
        <family val="2"/>
      </rPr>
      <t>Interligações</t>
    </r>
  </si>
  <si>
    <r>
      <t>I</t>
    </r>
    <r>
      <rPr>
        <b/>
        <vertAlign val="subscript"/>
        <sz val="8.5"/>
        <rFont val="Arial"/>
        <family val="2"/>
      </rPr>
      <t>Interligações ref1</t>
    </r>
  </si>
  <si>
    <r>
      <t>I</t>
    </r>
    <r>
      <rPr>
        <b/>
        <vertAlign val="subscript"/>
        <sz val="8.5"/>
        <rFont val="Arial"/>
        <family val="2"/>
      </rPr>
      <t>Interligações ref2</t>
    </r>
  </si>
  <si>
    <t>Indicador de Desempenho Funcional da RNT</t>
  </si>
  <si>
    <t>Disponibilidade elementos RNT</t>
  </si>
  <si>
    <r>
      <t xml:space="preserve">Tcd </t>
    </r>
    <r>
      <rPr>
        <vertAlign val="subscript"/>
        <sz val="10"/>
        <rFont val="Arial"/>
        <family val="2"/>
      </rPr>
      <t>t-4</t>
    </r>
  </si>
  <si>
    <r>
      <t>Td</t>
    </r>
    <r>
      <rPr>
        <vertAlign val="subscript"/>
        <sz val="10"/>
        <rFont val="Arial"/>
        <family val="2"/>
      </rPr>
      <t>cl t-4</t>
    </r>
  </si>
  <si>
    <r>
      <t>Td</t>
    </r>
    <r>
      <rPr>
        <vertAlign val="subscript"/>
        <sz val="10"/>
        <rFont val="Arial"/>
        <family val="2"/>
      </rPr>
      <t>tp t-4</t>
    </r>
  </si>
  <si>
    <r>
      <t xml:space="preserve">Tcd </t>
    </r>
    <r>
      <rPr>
        <vertAlign val="subscript"/>
        <sz val="10"/>
        <rFont val="Arial"/>
        <family val="2"/>
      </rPr>
      <t>t-3</t>
    </r>
  </si>
  <si>
    <r>
      <t>Td</t>
    </r>
    <r>
      <rPr>
        <vertAlign val="subscript"/>
        <sz val="10"/>
        <rFont val="Arial"/>
        <family val="2"/>
      </rPr>
      <t>cl t-3</t>
    </r>
  </si>
  <si>
    <r>
      <t>Td</t>
    </r>
    <r>
      <rPr>
        <vertAlign val="subscript"/>
        <sz val="10"/>
        <rFont val="Arial"/>
        <family val="2"/>
      </rPr>
      <t>tp t-3</t>
    </r>
  </si>
  <si>
    <r>
      <t xml:space="preserve">Tcd </t>
    </r>
    <r>
      <rPr>
        <vertAlign val="subscript"/>
        <sz val="10"/>
        <rFont val="Arial"/>
        <family val="2"/>
      </rPr>
      <t>t-2</t>
    </r>
  </si>
  <si>
    <r>
      <t>Td</t>
    </r>
    <r>
      <rPr>
        <vertAlign val="subscript"/>
        <sz val="10"/>
        <rFont val="Arial"/>
        <family val="2"/>
      </rPr>
      <t>cl t-2</t>
    </r>
  </si>
  <si>
    <r>
      <t>Td</t>
    </r>
    <r>
      <rPr>
        <vertAlign val="subscript"/>
        <sz val="10"/>
        <rFont val="Arial"/>
        <family val="2"/>
      </rPr>
      <t>tp t-2</t>
    </r>
  </si>
  <si>
    <r>
      <t>I</t>
    </r>
    <r>
      <rPr>
        <b/>
        <vertAlign val="subscript"/>
        <sz val="8.5"/>
        <rFont val="Arial"/>
        <family val="2"/>
      </rPr>
      <t>Disponibilidade</t>
    </r>
  </si>
  <si>
    <r>
      <t>E</t>
    </r>
    <r>
      <rPr>
        <vertAlign val="subscript"/>
        <sz val="8.5"/>
        <rFont val="Arial"/>
        <family val="2"/>
      </rPr>
      <t>Disponibilidade</t>
    </r>
  </si>
  <si>
    <t>Manutenção Qualidade de Serviço</t>
  </si>
  <si>
    <r>
      <t xml:space="preserve">TIE </t>
    </r>
    <r>
      <rPr>
        <vertAlign val="subscript"/>
        <sz val="10"/>
        <rFont val="Arial"/>
        <family val="2"/>
      </rPr>
      <t>t-4</t>
    </r>
  </si>
  <si>
    <r>
      <t xml:space="preserve">TIE </t>
    </r>
    <r>
      <rPr>
        <vertAlign val="subscript"/>
        <sz val="10"/>
        <rFont val="Arial"/>
        <family val="2"/>
      </rPr>
      <t>t-3</t>
    </r>
  </si>
  <si>
    <r>
      <t xml:space="preserve">TIE </t>
    </r>
    <r>
      <rPr>
        <vertAlign val="subscript"/>
        <sz val="10"/>
        <rFont val="Arial"/>
        <family val="2"/>
      </rPr>
      <t>t-2</t>
    </r>
  </si>
  <si>
    <r>
      <t>I</t>
    </r>
    <r>
      <rPr>
        <b/>
        <vertAlign val="subscript"/>
        <sz val="8.5"/>
        <rFont val="Arial"/>
        <family val="2"/>
      </rPr>
      <t>QS</t>
    </r>
  </si>
  <si>
    <t>Maximização capacidade interligações</t>
  </si>
  <si>
    <r>
      <t xml:space="preserve">rácio (cap importação / soma capac term) </t>
    </r>
    <r>
      <rPr>
        <b/>
        <vertAlign val="subscript"/>
        <sz val="10"/>
        <rFont val="Arial"/>
        <family val="2"/>
      </rPr>
      <t>t-4</t>
    </r>
  </si>
  <si>
    <r>
      <t xml:space="preserve">média anual capac. import horária d-1 </t>
    </r>
    <r>
      <rPr>
        <i/>
        <vertAlign val="subscript"/>
        <sz val="10"/>
        <rFont val="Arial"/>
        <family val="2"/>
      </rPr>
      <t>t-4</t>
    </r>
  </si>
  <si>
    <r>
      <t xml:space="preserve">soma capac. térmica interligação </t>
    </r>
    <r>
      <rPr>
        <i/>
        <vertAlign val="subscript"/>
        <sz val="10"/>
        <rFont val="Arial"/>
        <family val="2"/>
      </rPr>
      <t>t-4</t>
    </r>
  </si>
  <si>
    <r>
      <t xml:space="preserve">rácio (cap importação / soma capac term) </t>
    </r>
    <r>
      <rPr>
        <b/>
        <vertAlign val="subscript"/>
        <sz val="10"/>
        <rFont val="Arial"/>
        <family val="2"/>
      </rPr>
      <t>t-3</t>
    </r>
  </si>
  <si>
    <r>
      <t xml:space="preserve">média anual capac. import horária d-1 </t>
    </r>
    <r>
      <rPr>
        <i/>
        <vertAlign val="subscript"/>
        <sz val="10"/>
        <rFont val="Arial"/>
        <family val="2"/>
      </rPr>
      <t>t-3</t>
    </r>
  </si>
  <si>
    <r>
      <t xml:space="preserve">soma capac. térmica interligação </t>
    </r>
    <r>
      <rPr>
        <i/>
        <vertAlign val="subscript"/>
        <sz val="10"/>
        <rFont val="Arial"/>
        <family val="2"/>
      </rPr>
      <t>t-3</t>
    </r>
  </si>
  <si>
    <r>
      <t xml:space="preserve">rácio (cap importação / soma capac term) </t>
    </r>
    <r>
      <rPr>
        <b/>
        <vertAlign val="subscript"/>
        <sz val="10"/>
        <rFont val="Arial"/>
        <family val="2"/>
      </rPr>
      <t>t-2</t>
    </r>
  </si>
  <si>
    <r>
      <t xml:space="preserve">média anual capac. import horária d-1 </t>
    </r>
    <r>
      <rPr>
        <i/>
        <vertAlign val="subscript"/>
        <sz val="10"/>
        <rFont val="Arial"/>
        <family val="2"/>
      </rPr>
      <t>t-2</t>
    </r>
  </si>
  <si>
    <r>
      <t xml:space="preserve">soma capac. térmica interligação </t>
    </r>
    <r>
      <rPr>
        <i/>
        <vertAlign val="subscript"/>
        <sz val="10"/>
        <rFont val="Arial"/>
        <family val="2"/>
      </rPr>
      <t>t-2</t>
    </r>
  </si>
  <si>
    <r>
      <t>I</t>
    </r>
    <r>
      <rPr>
        <b/>
        <vertAlign val="subscript"/>
        <sz val="8.5"/>
        <rFont val="Arial"/>
        <family val="2"/>
      </rPr>
      <t>Interligações</t>
    </r>
  </si>
  <si>
    <t>Edf</t>
  </si>
  <si>
    <t>Rdf</t>
  </si>
  <si>
    <t>Valores do Ativo em Exploração</t>
  </si>
  <si>
    <t>Ativo Bruto</t>
  </si>
  <si>
    <t>Inicio do ano</t>
  </si>
  <si>
    <t>Final do ano</t>
  </si>
  <si>
    <r>
      <t>ActBruto</t>
    </r>
    <r>
      <rPr>
        <b/>
        <vertAlign val="subscript"/>
        <sz val="10"/>
        <rFont val="Arial"/>
        <family val="2"/>
      </rPr>
      <t>URT</t>
    </r>
    <r>
      <rPr>
        <b/>
        <sz val="10"/>
        <rFont val="Arial"/>
        <family val="2"/>
      </rPr>
      <t xml:space="preserve"> (valor médio)</t>
    </r>
  </si>
  <si>
    <t>Ativo Líquido</t>
  </si>
  <si>
    <r>
      <t>Act</t>
    </r>
    <r>
      <rPr>
        <b/>
        <vertAlign val="subscript"/>
        <sz val="10"/>
        <rFont val="Arial"/>
        <family val="2"/>
      </rPr>
      <t>URT</t>
    </r>
    <r>
      <rPr>
        <b/>
        <sz val="10"/>
        <rFont val="Arial"/>
        <family val="2"/>
      </rPr>
      <t xml:space="preserve"> (valor médio)</t>
    </r>
  </si>
  <si>
    <r>
      <t>Pact = Act</t>
    </r>
    <r>
      <rPr>
        <b/>
        <vertAlign val="subscript"/>
        <sz val="10"/>
        <rFont val="Arial"/>
        <family val="2"/>
      </rPr>
      <t xml:space="preserve">URT </t>
    </r>
    <r>
      <rPr>
        <b/>
        <sz val="10"/>
        <rFont val="Arial"/>
        <family val="2"/>
      </rPr>
      <t>/ ActBruto</t>
    </r>
    <r>
      <rPr>
        <b/>
        <vertAlign val="subscript"/>
        <sz val="8.5"/>
        <rFont val="Arial"/>
        <family val="2"/>
      </rPr>
      <t>URT</t>
    </r>
  </si>
  <si>
    <t>Valor do Incentivo REI da RNT</t>
  </si>
  <si>
    <t>IREI_Rdf=1</t>
  </si>
  <si>
    <t>IREI_Rdf=2</t>
  </si>
  <si>
    <t>IREI_Rdf=3</t>
  </si>
  <si>
    <r>
      <t>Incentivo I</t>
    </r>
    <r>
      <rPr>
        <b/>
        <vertAlign val="subscript"/>
        <sz val="10"/>
        <rFont val="Arial"/>
        <family val="2"/>
      </rPr>
      <t>REI</t>
    </r>
  </si>
  <si>
    <r>
      <t xml:space="preserve">Quadro N2-10-REN - Diferimentos e dívidas </t>
    </r>
    <r>
      <rPr>
        <sz val="11"/>
        <color theme="1"/>
        <rFont val="Calibri"/>
        <family val="2"/>
        <scheme val="minor"/>
      </rPr>
      <t>a pagar e a receber</t>
    </r>
  </si>
  <si>
    <r>
      <t>Quadro N2-20</t>
    </r>
    <r>
      <rPr>
        <sz val="11"/>
        <color theme="1"/>
        <rFont val="Calibri"/>
        <family val="2"/>
        <scheme val="minor"/>
      </rPr>
      <t>-REN - Informação SISE INFRA</t>
    </r>
  </si>
  <si>
    <r>
      <t>Quadro N2-21</t>
    </r>
    <r>
      <rPr>
        <sz val="11"/>
        <color theme="1"/>
        <rFont val="Calibri"/>
        <family val="2"/>
        <scheme val="minor"/>
      </rPr>
      <t>-REN - Obras Concluídas na atividade TEE</t>
    </r>
  </si>
  <si>
    <r>
      <t>Quadro N2-22</t>
    </r>
    <r>
      <rPr>
        <sz val="11"/>
        <color theme="1"/>
        <rFont val="Calibri"/>
        <family val="2"/>
        <scheme val="minor"/>
      </rPr>
      <t>-REN - Compensações previstas no Regulamento da Qualidade de Serviço</t>
    </r>
  </si>
  <si>
    <t xml:space="preserve">            ELECGAS</t>
  </si>
  <si>
    <r>
      <t xml:space="preserve">            </t>
    </r>
    <r>
      <rPr>
        <sz val="10"/>
        <rFont val="Calibri"/>
        <family val="2"/>
        <scheme val="minor"/>
      </rPr>
      <t>Agregadores e Outros (reportar desagregação em quadro separado)</t>
    </r>
  </si>
  <si>
    <r>
      <t xml:space="preserve">   Produtores Regime </t>
    </r>
    <r>
      <rPr>
        <b/>
        <sz val="10"/>
        <rFont val="Calibri"/>
        <family val="2"/>
        <scheme val="minor"/>
      </rPr>
      <t>de Mercado (lig. EDIS) virtual</t>
    </r>
  </si>
  <si>
    <r>
      <t xml:space="preserve">   Produtores </t>
    </r>
    <r>
      <rPr>
        <b/>
        <sz val="10"/>
        <rFont val="Calibri"/>
        <family val="2"/>
        <scheme val="minor"/>
      </rPr>
      <t xml:space="preserve">com Tarifa Garantida (lig. RNT) </t>
    </r>
  </si>
  <si>
    <r>
      <t xml:space="preserve">   Receção (Saldo) de </t>
    </r>
    <r>
      <rPr>
        <sz val="10"/>
        <rFont val="Calibri"/>
        <family val="2"/>
        <scheme val="minor"/>
      </rPr>
      <t>Produtores em Mercado provenientes da EDIS e linhas EDP para auxiliares</t>
    </r>
  </si>
  <si>
    <t>Outros créditos a receber</t>
  </si>
  <si>
    <r>
      <t xml:space="preserve">Capital </t>
    </r>
    <r>
      <rPr>
        <sz val="10"/>
        <rFont val="Calibri"/>
        <family val="2"/>
        <scheme val="minor"/>
      </rPr>
      <t>subscrito</t>
    </r>
  </si>
  <si>
    <r>
      <t xml:space="preserve">Outras </t>
    </r>
    <r>
      <rPr>
        <sz val="10"/>
        <rFont val="Calibri"/>
        <family val="2"/>
        <scheme val="minor"/>
      </rPr>
      <t>dívida a pagar</t>
    </r>
  </si>
  <si>
    <t>Rendimentos e gastos não aceites para regulação:</t>
  </si>
  <si>
    <r>
      <t xml:space="preserve">ATIVOS INTANGÍVEIS </t>
    </r>
    <r>
      <rPr>
        <b/>
        <sz val="10"/>
        <rFont val="Calibri"/>
        <family val="2"/>
        <scheme val="minor"/>
      </rPr>
      <t>(ACEITE + NÃO ACEITE)</t>
    </r>
  </si>
  <si>
    <r>
      <t xml:space="preserve">ATIVOS INTANGÍVEIS </t>
    </r>
    <r>
      <rPr>
        <b/>
        <sz val="10"/>
        <rFont val="Calibri"/>
        <family val="2"/>
        <scheme val="minor"/>
      </rPr>
      <t>(ACEITE)</t>
    </r>
  </si>
  <si>
    <r>
      <t xml:space="preserve">ATIVOS INTANGÍVEIS </t>
    </r>
    <r>
      <rPr>
        <b/>
        <sz val="10"/>
        <rFont val="Calibri"/>
        <family val="2"/>
        <scheme val="minor"/>
      </rPr>
      <t>(NÃO ACEITE)</t>
    </r>
  </si>
  <si>
    <r>
      <rPr>
        <b/>
        <sz val="10"/>
        <color theme="1"/>
        <rFont val="Calibri"/>
        <family val="2"/>
      </rPr>
      <t xml:space="preserve">Outros créditos </t>
    </r>
    <r>
      <rPr>
        <b/>
        <sz val="10"/>
        <color theme="1"/>
        <rFont val="Calibri"/>
        <family val="2"/>
      </rPr>
      <t>a receber</t>
    </r>
  </si>
  <si>
    <r>
      <t xml:space="preserve">Outras dívidas </t>
    </r>
    <r>
      <rPr>
        <b/>
        <sz val="10"/>
        <rFont val="Calibri"/>
        <family val="2"/>
        <scheme val="minor"/>
      </rPr>
      <t>a pagar</t>
    </r>
  </si>
  <si>
    <r>
      <t xml:space="preserve">Total de outras dívidas </t>
    </r>
    <r>
      <rPr>
        <b/>
        <sz val="10"/>
        <color theme="1"/>
        <rFont val="Calibri"/>
        <family val="2"/>
        <scheme val="minor"/>
      </rPr>
      <t>a pagar e diferimentos</t>
    </r>
  </si>
  <si>
    <t>Rendas de congestionamento</t>
  </si>
  <si>
    <r>
      <rPr>
        <strike/>
        <sz val="10"/>
        <rFont val="Calibri"/>
        <family val="2"/>
        <scheme val="minor"/>
      </rPr>
      <t>Outros</t>
    </r>
    <r>
      <rPr>
        <sz val="10"/>
        <rFont val="Calibri"/>
        <family val="2"/>
        <scheme val="minor"/>
      </rPr>
      <t xml:space="preserve"> Rendimentos suplementares</t>
    </r>
  </si>
  <si>
    <r>
      <t xml:space="preserve">Encargos </t>
    </r>
    <r>
      <rPr>
        <sz val="10"/>
        <rFont val="Arial"/>
        <family val="2"/>
      </rPr>
      <t>financeiros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</si>
</sst>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_)"/>
    <numFmt numFmtId="166" formatCode="[$-816]dd/mmm/yy;@"/>
    <numFmt numFmtId="167" formatCode="[$-816]d\ &quot;de&quot;\ mmmm\ &quot;de&quot;\ yyyy;@"/>
    <numFmt numFmtId="168" formatCode="#,##0_);\(#.##0\);\-_)"/>
    <numFmt numFmtId="169" formatCode="#,##0_);\(#,##0\);\-_)"/>
    <numFmt numFmtId="170" formatCode="_(* #,##0_);_(* \(#,##0\);_(* &quot;-&quot;_)"/>
    <numFmt numFmtId="171" formatCode="_ * #,##0.00_ ;_ * \-#,##0.00_ ;_ * &quot;-&quot;??_ ;_ @_ "/>
    <numFmt numFmtId="172" formatCode="_ * #,##0_ ;_ * \-#,##0_ ;_ * &quot;-&quot;??_ ;_ @_ "/>
    <numFmt numFmtId="173" formatCode="_(* #,##0,_);_(* \(#,##0,\);_(* &quot;-&quot;_)"/>
    <numFmt numFmtId="174" formatCode="_ &quot;€&quot;\ * #,##0.00_ ;_ &quot;€&quot;\ * \-#,##0.00_ ;_ &quot;€&quot;\ * &quot;-&quot;??_ ;_ @_ "/>
    <numFmt numFmtId="175" formatCode="#,##0.0"/>
    <numFmt numFmtId="176" formatCode="_(* #,##0.00_);_(* \(#,##0.00\);_(* &quot;-&quot;??_);_(@_)"/>
    <numFmt numFmtId="177" formatCode="_-* #,##0\ _D_M_-;\-* #,##0\ _D_M_-;_-* &quot;-&quot;\ _D_M_-;_-@_-"/>
    <numFmt numFmtId="178" formatCode="_-* #,##0.00\ _D_M_-;\-* #,##0.00\ _D_M_-;_-* &quot;-&quot;??\ _D_M_-;_-@_-"/>
    <numFmt numFmtId="179" formatCode="_-* #,##0.00\ [$€-1]_-;\-* #,##0.00\ [$€-1]_-;_-* &quot;-&quot;??\ [$€-1]_-"/>
    <numFmt numFmtId="180" formatCode="#,#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&quot;$&quot;#,##0.00;[Red]&quot;-&quot;&quot;$&quot;#,##0.00"/>
    <numFmt numFmtId="184" formatCode="_-* #,##0\ &quot;Esc.&quot;_-;\-* #,##0\ &quot;Esc.&quot;_-;_-* &quot;-&quot;\ &quot;Esc.&quot;_-;_-@_-"/>
    <numFmt numFmtId="185" formatCode="_-* #,##0.00\ &quot;Esc.&quot;_-;\-* #,##0.00\ &quot;Esc.&quot;_-;_-* &quot;-&quot;??\ &quot;Esc.&quot;_-;_-@_-"/>
    <numFmt numFmtId="186" formatCode="#,##0;[Red]#,##0"/>
    <numFmt numFmtId="187" formatCode="0%_);\(0%\)"/>
    <numFmt numFmtId="188" formatCode="#,##0__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[$-F400]h:mm:ss\ AM/PM"/>
    <numFmt numFmtId="192" formatCode="0.000000"/>
    <numFmt numFmtId="193" formatCode="_-* #,##0.0\ _€_-;\-* #,##0.0\ _€_-;_-* &quot;-&quot;?\ _€_-;_-@_-"/>
    <numFmt numFmtId="194" formatCode="[$-409]d/m/yy\ h:mm\ AM/PM;@"/>
    <numFmt numFmtId="195" formatCode="#\ ###\ ##0\ ;\-#\ ###\ ##0\ ;&quot;-&quot;"/>
    <numFmt numFmtId="196" formatCode="#,##0;\(#,##0\);&quot;-&quot;"/>
    <numFmt numFmtId="197" formatCode="_([$€]* #,##0.00_);_([$€]* \(#,##0.00\);_([$€]* &quot;-&quot;??_);_(@_)"/>
    <numFmt numFmtId="198" formatCode="#,##0\ ;[Red]\-#,##0;&quot;&quot;"/>
    <numFmt numFmtId="199" formatCode="#,##0;\(#,##0\);&quot;–&quot;"/>
    <numFmt numFmtId="200" formatCode="_-* #,##0\ [$€]_-;\-* #,##0\ [$€]_-;_-* &quot;-&quot;??\ [$€]_-;_-@_-"/>
    <numFmt numFmtId="201" formatCode="_(* #,##0_);_(* \(#,##0\);_(* &quot;–&quot;_);_(@_)"/>
    <numFmt numFmtId="202" formatCode="_(* #,##0\ &quot;$&quot;_);_(* \(#,##0\ &quot;$&quot;\);_(* &quot;-&quot;??\ &quot;$&quot;_);_(@_)"/>
    <numFmt numFmtId="203" formatCode="0.0%"/>
    <numFmt numFmtId="204" formatCode="0.0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Bookman"/>
      <family val="1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1"/>
      <color indexed="8"/>
      <name val="Calibri"/>
      <family val="2"/>
    </font>
    <font>
      <sz val="8"/>
      <name val="Book Antiqua"/>
      <family val="1"/>
    </font>
    <font>
      <sz val="11"/>
      <color indexed="10"/>
      <name val="Calibri"/>
      <family val="2"/>
    </font>
    <font>
      <b/>
      <i/>
      <sz val="9.5"/>
      <name val="Helv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b/>
      <sz val="14"/>
      <color rgb="FF595959"/>
      <name val="Arial"/>
      <family val="2"/>
    </font>
    <font>
      <b/>
      <sz val="12"/>
      <color rgb="FF59595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3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2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8"/>
      <name val="Lucida Sans Unicode"/>
      <family val="2"/>
    </font>
    <font>
      <b/>
      <sz val="11"/>
      <name val="Lucida Sans Unicode"/>
      <family val="2"/>
    </font>
    <font>
      <b/>
      <sz val="9"/>
      <name val="Lucida Sans Unicode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9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sz val="9"/>
      <color indexed="8"/>
      <name val="Arial"/>
      <family val="2"/>
    </font>
    <font>
      <sz val="9"/>
      <color theme="1"/>
      <name val="Gill Sans MT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0"/>
      <name val="Geneva"/>
    </font>
    <font>
      <b/>
      <sz val="8"/>
      <name val="Arial"/>
      <family val="2"/>
    </font>
    <font>
      <sz val="12"/>
      <name val="Arial"/>
      <family val="2"/>
    </font>
    <font>
      <sz val="9"/>
      <name val="Geneva"/>
    </font>
    <font>
      <sz val="10"/>
      <color indexed="12"/>
      <name val="Times New Roman"/>
      <family val="1"/>
    </font>
    <font>
      <b/>
      <sz val="9"/>
      <name val="Helv"/>
    </font>
    <font>
      <sz val="10"/>
      <color indexed="8"/>
      <name val="Frutiger 45 Light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u/>
      <sz val="10"/>
      <color indexed="12"/>
      <name val="Geneva"/>
    </font>
    <font>
      <sz val="10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23"/>
      <name val="Arial Narrow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4"/>
      <color indexed="18"/>
      <name val="Times New Roman"/>
      <family val="1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sz val="6"/>
      <name val="MS Serif"/>
      <family val="1"/>
    </font>
    <font>
      <b/>
      <sz val="10"/>
      <color rgb="FF0000FF"/>
      <name val="Calibri"/>
      <family val="2"/>
      <scheme val="minor"/>
    </font>
    <font>
      <b/>
      <vertAlign val="superscript"/>
      <sz val="10"/>
      <name val="Arial"/>
      <family val="2"/>
    </font>
    <font>
      <sz val="8"/>
      <name val="Courier"/>
      <family val="3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8"/>
      <color theme="3" tint="0.39997558519241921"/>
      <name val="Arial"/>
      <family val="2"/>
    </font>
    <font>
      <u/>
      <sz val="9"/>
      <color indexed="8"/>
      <name val="Arial"/>
      <family val="2"/>
    </font>
    <font>
      <sz val="10"/>
      <color theme="3" tint="0.39997558519241921"/>
      <name val="Arial"/>
      <family val="2"/>
    </font>
    <font>
      <vertAlign val="superscript"/>
      <sz val="10"/>
      <color indexed="8"/>
      <name val="Arial"/>
      <family val="2"/>
    </font>
    <font>
      <sz val="10"/>
      <color theme="4"/>
      <name val="Arial"/>
      <family val="2"/>
    </font>
    <font>
      <vertAlign val="superscript"/>
      <sz val="8"/>
      <color indexed="8"/>
      <name val="Arial"/>
      <family val="2"/>
    </font>
    <font>
      <sz val="8"/>
      <color theme="4"/>
      <name val="Arial"/>
      <family val="2"/>
    </font>
    <font>
      <i/>
      <sz val="9"/>
      <color indexed="8"/>
      <name val="Arial"/>
      <family val="2"/>
    </font>
    <font>
      <sz val="11"/>
      <color rgb="FF00B050"/>
      <name val="Cambria"/>
      <family val="2"/>
      <scheme val="major"/>
    </font>
    <font>
      <sz val="11"/>
      <name val="Cambria"/>
      <family val="2"/>
      <scheme val="major"/>
    </font>
    <font>
      <strike/>
      <sz val="1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trike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8.5"/>
      <name val="Arial"/>
      <family val="2"/>
    </font>
    <font>
      <vertAlign val="subscript"/>
      <sz val="10"/>
      <name val="Arial"/>
      <family val="2"/>
    </font>
    <font>
      <vertAlign val="subscript"/>
      <sz val="8.5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48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60">
    <xf numFmtId="0" fontId="0" fillId="0" borderId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7" borderId="0" applyNumberFormat="0" applyBorder="0" applyAlignment="0" applyProtection="0"/>
    <xf numFmtId="0" fontId="1" fillId="18" borderId="0" applyNumberFormat="0" applyBorder="0" applyAlignment="0" applyProtection="0"/>
    <xf numFmtId="0" fontId="2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4" borderId="0" applyNumberFormat="0" applyBorder="0" applyAlignment="0" applyProtection="0"/>
    <xf numFmtId="0" fontId="1" fillId="22" borderId="0" applyNumberFormat="0" applyBorder="0" applyAlignment="0" applyProtection="0"/>
    <xf numFmtId="0" fontId="23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9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5" borderId="0" applyNumberFormat="0" applyBorder="0" applyAlignment="0" applyProtection="0"/>
    <xf numFmtId="0" fontId="1" fillId="30" borderId="0" applyNumberFormat="0" applyBorder="0" applyAlignment="0" applyProtection="0"/>
    <xf numFmtId="0" fontId="2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2" borderId="0" applyNumberFormat="0" applyBorder="0" applyAlignment="0" applyProtection="0"/>
    <xf numFmtId="0" fontId="1" fillId="15" borderId="0" applyNumberFormat="0" applyBorder="0" applyAlignment="0" applyProtection="0"/>
    <xf numFmtId="0" fontId="2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7" borderId="0" applyNumberFormat="0" applyBorder="0" applyAlignment="0" applyProtection="0"/>
    <xf numFmtId="0" fontId="1" fillId="19" borderId="0" applyNumberFormat="0" applyBorder="0" applyAlignment="0" applyProtection="0"/>
    <xf numFmtId="0" fontId="23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0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1" borderId="0" applyNumberFormat="0" applyBorder="0" applyAlignment="0" applyProtection="0"/>
    <xf numFmtId="0" fontId="1" fillId="27" borderId="0" applyNumberFormat="0" applyBorder="0" applyAlignment="0" applyProtection="0"/>
    <xf numFmtId="0" fontId="2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1" fillId="31" borderId="0" applyNumberFormat="0" applyBorder="0" applyAlignment="0" applyProtection="0"/>
    <xf numFmtId="0" fontId="2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29" fillId="34" borderId="22" applyNumberFormat="0" applyAlignment="0" applyProtection="0"/>
    <xf numFmtId="0" fontId="29" fillId="34" borderId="22" applyNumberFormat="0" applyAlignment="0" applyProtection="0"/>
    <xf numFmtId="0" fontId="16" fillId="6" borderId="15" applyNumberFormat="0" applyAlignment="0" applyProtection="0"/>
    <xf numFmtId="0" fontId="17" fillId="0" borderId="17" applyNumberFormat="0" applyFill="0" applyAlignment="0" applyProtection="0"/>
    <xf numFmtId="0" fontId="30" fillId="48" borderId="23" applyNumberFormat="0" applyAlignment="0" applyProtection="0"/>
    <xf numFmtId="0" fontId="30" fillId="48" borderId="23" applyNumberFormat="0" applyAlignment="0" applyProtection="0"/>
    <xf numFmtId="0" fontId="31" fillId="0" borderId="24"/>
    <xf numFmtId="0" fontId="32" fillId="0" borderId="0"/>
    <xf numFmtId="0" fontId="3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24"/>
    <xf numFmtId="0" fontId="32" fillId="0" borderId="0"/>
    <xf numFmtId="0" fontId="32" fillId="0" borderId="0"/>
    <xf numFmtId="0" fontId="34" fillId="0" borderId="0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4" fillId="5" borderId="15" applyNumberFormat="0" applyAlignment="0" applyProtection="0"/>
    <xf numFmtId="0" fontId="35" fillId="0" borderId="0" applyNumberFormat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80" fontId="34" fillId="0" borderId="0">
      <protection locked="0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1" applyNumberFormat="0" applyAlignment="0" applyProtection="0">
      <alignment horizontal="left" vertical="center"/>
    </xf>
    <xf numFmtId="0" fontId="39" fillId="0" borderId="21">
      <alignment horizontal="left" vertical="center"/>
    </xf>
    <xf numFmtId="14" fontId="40" fillId="49" borderId="10">
      <alignment horizontal="center" vertical="center" wrapText="1"/>
    </xf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47" fillId="42" borderId="28" applyNumberFormat="0" applyAlignment="0" applyProtection="0"/>
    <xf numFmtId="0" fontId="47" fillId="42" borderId="28" applyNumberFormat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3" fillId="4" borderId="0" applyNumberFormat="0" applyBorder="0" applyAlignment="0" applyProtection="0"/>
    <xf numFmtId="37" fontId="50" fillId="0" borderId="0"/>
    <xf numFmtId="186" fontId="5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23" fillId="8" borderId="19" applyNumberFormat="0" applyFont="0" applyAlignment="0" applyProtection="0"/>
    <xf numFmtId="0" fontId="23" fillId="8" borderId="19" applyNumberFormat="0" applyFont="0" applyAlignment="0" applyProtection="0"/>
    <xf numFmtId="0" fontId="23" fillId="37" borderId="30" applyNumberFormat="0" applyFont="0" applyAlignment="0" applyProtection="0"/>
    <xf numFmtId="0" fontId="23" fillId="8" borderId="19" applyNumberFormat="0" applyFont="0" applyAlignment="0" applyProtection="0"/>
    <xf numFmtId="0" fontId="23" fillId="37" borderId="30" applyNumberFormat="0" applyFont="0" applyAlignment="0" applyProtection="0"/>
    <xf numFmtId="0" fontId="23" fillId="8" borderId="19" applyNumberFormat="0" applyFont="0" applyAlignment="0" applyProtection="0"/>
    <xf numFmtId="0" fontId="23" fillId="37" borderId="30" applyNumberFormat="0" applyFont="0" applyAlignment="0" applyProtection="0"/>
    <xf numFmtId="0" fontId="23" fillId="8" borderId="19" applyNumberFormat="0" applyFont="0" applyAlignment="0" applyProtection="0"/>
    <xf numFmtId="0" fontId="23" fillId="37" borderId="30" applyNumberFormat="0" applyFont="0" applyAlignment="0" applyProtection="0"/>
    <xf numFmtId="0" fontId="23" fillId="37" borderId="30" applyNumberFormat="0" applyFont="0" applyAlignment="0" applyProtection="0"/>
    <xf numFmtId="0" fontId="23" fillId="37" borderId="30" applyNumberFormat="0" applyFont="0" applyAlignment="0" applyProtection="0"/>
    <xf numFmtId="0" fontId="23" fillId="37" borderId="30" applyNumberFormat="0" applyFont="0" applyAlignment="0" applyProtection="0"/>
    <xf numFmtId="0" fontId="52" fillId="34" borderId="31" applyNumberFormat="0" applyAlignment="0" applyProtection="0"/>
    <xf numFmtId="0" fontId="52" fillId="34" borderId="31" applyNumberFormat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6" borderId="16" applyNumberFormat="0" applyAlignment="0" applyProtection="0"/>
    <xf numFmtId="4" fontId="53" fillId="50" borderId="32" applyNumberFormat="0" applyProtection="0">
      <alignment vertical="center"/>
    </xf>
    <xf numFmtId="4" fontId="54" fillId="51" borderId="32" applyNumberFormat="0" applyProtection="0">
      <alignment vertical="center"/>
    </xf>
    <xf numFmtId="4" fontId="53" fillId="50" borderId="32" applyNumberFormat="0" applyProtection="0">
      <alignment horizontal="left" vertical="center" indent="1"/>
    </xf>
    <xf numFmtId="4" fontId="55" fillId="51" borderId="31" applyNumberFormat="0" applyProtection="0">
      <alignment horizontal="left" vertical="center" indent="1"/>
    </xf>
    <xf numFmtId="4" fontId="53" fillId="0" borderId="32" applyNumberFormat="0" applyProtection="0">
      <alignment horizontal="left" vertical="center" indent="1"/>
    </xf>
    <xf numFmtId="4" fontId="56" fillId="52" borderId="32" applyNumberFormat="0" applyProtection="0">
      <alignment horizontal="right" vertical="center"/>
    </xf>
    <xf numFmtId="4" fontId="56" fillId="53" borderId="32" applyNumberFormat="0" applyProtection="0">
      <alignment horizontal="right" vertical="center"/>
    </xf>
    <xf numFmtId="4" fontId="56" fillId="54" borderId="32" applyNumberFormat="0" applyProtection="0">
      <alignment horizontal="right" vertical="center"/>
    </xf>
    <xf numFmtId="4" fontId="56" fillId="55" borderId="32" applyNumberFormat="0" applyProtection="0">
      <alignment horizontal="right" vertical="center"/>
    </xf>
    <xf numFmtId="4" fontId="56" fillId="56" borderId="32" applyNumberFormat="0" applyProtection="0">
      <alignment horizontal="right" vertical="center"/>
    </xf>
    <xf numFmtId="4" fontId="56" fillId="57" borderId="32" applyNumberFormat="0" applyProtection="0">
      <alignment horizontal="right" vertical="center"/>
    </xf>
    <xf numFmtId="4" fontId="56" fillId="58" borderId="32" applyNumberFormat="0" applyProtection="0">
      <alignment horizontal="right" vertical="center"/>
    </xf>
    <xf numFmtId="4" fontId="56" fillId="59" borderId="32" applyNumberFormat="0" applyProtection="0">
      <alignment horizontal="right" vertical="center"/>
    </xf>
    <xf numFmtId="4" fontId="56" fillId="60" borderId="32" applyNumberFormat="0" applyProtection="0">
      <alignment horizontal="right" vertical="center"/>
    </xf>
    <xf numFmtId="4" fontId="57" fillId="61" borderId="33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8" fillId="63" borderId="0" applyNumberFormat="0" applyProtection="0">
      <alignment horizontal="left" vertical="center" indent="1"/>
    </xf>
    <xf numFmtId="4" fontId="59" fillId="0" borderId="32" applyNumberFormat="0" applyProtection="0">
      <alignment horizontal="right" vertical="center"/>
    </xf>
    <xf numFmtId="4" fontId="53" fillId="0" borderId="0" applyNumberFormat="0" applyProtection="0">
      <alignment horizontal="left" vertical="center" indent="1"/>
    </xf>
    <xf numFmtId="4" fontId="53" fillId="0" borderId="0" applyNumberFormat="0" applyProtection="0">
      <alignment horizontal="left" vertical="center" indent="1"/>
    </xf>
    <xf numFmtId="0" fontId="3" fillId="64" borderId="31" applyNumberFormat="0" applyProtection="0">
      <alignment horizontal="left" vertical="center" indent="1"/>
    </xf>
    <xf numFmtId="0" fontId="3" fillId="64" borderId="31" applyNumberFormat="0" applyProtection="0">
      <alignment horizontal="left" vertical="center" indent="1"/>
    </xf>
    <xf numFmtId="0" fontId="3" fillId="65" borderId="31" applyNumberFormat="0" applyProtection="0">
      <alignment horizontal="left" vertical="center" indent="1"/>
    </xf>
    <xf numFmtId="0" fontId="3" fillId="65" borderId="31" applyNumberFormat="0" applyProtection="0">
      <alignment horizontal="left" vertical="center" indent="1"/>
    </xf>
    <xf numFmtId="0" fontId="3" fillId="33" borderId="31" applyNumberFormat="0" applyProtection="0">
      <alignment horizontal="left" vertical="center" indent="1"/>
    </xf>
    <xf numFmtId="0" fontId="3" fillId="33" borderId="31" applyNumberFormat="0" applyProtection="0">
      <alignment horizontal="left" vertical="center" indent="1"/>
    </xf>
    <xf numFmtId="0" fontId="3" fillId="66" borderId="31" applyNumberFormat="0" applyProtection="0">
      <alignment horizontal="left" vertical="center" indent="1"/>
    </xf>
    <xf numFmtId="0" fontId="3" fillId="66" borderId="31" applyNumberFormat="0" applyProtection="0">
      <alignment horizontal="left" vertical="center" indent="1"/>
    </xf>
    <xf numFmtId="4" fontId="56" fillId="67" borderId="32" applyNumberFormat="0" applyProtection="0">
      <alignment vertical="center"/>
    </xf>
    <xf numFmtId="4" fontId="60" fillId="67" borderId="32" applyNumberFormat="0" applyProtection="0">
      <alignment vertical="center"/>
    </xf>
    <xf numFmtId="4" fontId="58" fillId="62" borderId="34" applyNumberFormat="0" applyProtection="0">
      <alignment horizontal="left" vertical="center" indent="1"/>
    </xf>
    <xf numFmtId="4" fontId="55" fillId="68" borderId="31" applyNumberFormat="0" applyProtection="0">
      <alignment horizontal="left" vertical="center" indent="1"/>
    </xf>
    <xf numFmtId="4" fontId="59" fillId="0" borderId="32" applyNumberFormat="0" applyProtection="0">
      <alignment horizontal="right" vertical="center"/>
    </xf>
    <xf numFmtId="4" fontId="60" fillId="67" borderId="32" applyNumberFormat="0" applyProtection="0">
      <alignment horizontal="right" vertical="center"/>
    </xf>
    <xf numFmtId="4" fontId="53" fillId="0" borderId="32" applyNumberFormat="0" applyProtection="0">
      <alignment horizontal="left" vertical="center" indent="1"/>
    </xf>
    <xf numFmtId="0" fontId="3" fillId="66" borderId="31" applyNumberFormat="0" applyProtection="0">
      <alignment horizontal="left" vertical="center" indent="1"/>
    </xf>
    <xf numFmtId="4" fontId="61" fillId="69" borderId="34" applyNumberFormat="0" applyProtection="0">
      <alignment horizontal="left" vertical="center" indent="1"/>
    </xf>
    <xf numFmtId="4" fontId="62" fillId="67" borderId="32" applyNumberFormat="0" applyProtection="0">
      <alignment horizontal="right" vertical="center"/>
    </xf>
    <xf numFmtId="0" fontId="35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" fontId="65" fillId="0" borderId="0">
      <protection locked="0"/>
    </xf>
    <xf numFmtId="0" fontId="7" fillId="0" borderId="0" applyNumberFormat="0" applyFill="0" applyBorder="0" applyAlignment="0" applyProtection="0"/>
    <xf numFmtId="0" fontId="34" fillId="0" borderId="7">
      <protection locked="0"/>
    </xf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188" fontId="67" fillId="70" borderId="36" applyNumberFormat="0" applyFont="0" applyBorder="0" applyAlignment="0">
      <alignment vertical="center"/>
      <protection locked="0"/>
    </xf>
    <xf numFmtId="0" fontId="2" fillId="7" borderId="18" applyNumberFormat="0" applyAlignment="0" applyProtection="0"/>
    <xf numFmtId="16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69" fillId="0" borderId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94" fontId="3" fillId="0" borderId="0"/>
    <xf numFmtId="194" fontId="1" fillId="0" borderId="0"/>
    <xf numFmtId="194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5" fillId="0" borderId="0" applyNumberFormat="0" applyFill="0" applyBorder="0" applyAlignment="0" applyProtection="0">
      <alignment vertical="top"/>
      <protection locked="0"/>
    </xf>
    <xf numFmtId="166" fontId="3" fillId="0" borderId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3" fillId="0" borderId="0"/>
    <xf numFmtId="194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118" fillId="0" borderId="0"/>
    <xf numFmtId="0" fontId="3" fillId="0" borderId="0"/>
    <xf numFmtId="0" fontId="3" fillId="0" borderId="0"/>
    <xf numFmtId="0" fontId="118" fillId="0" borderId="0"/>
    <xf numFmtId="0" fontId="118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19" fillId="0" borderId="0"/>
    <xf numFmtId="0" fontId="118" fillId="0" borderId="0"/>
    <xf numFmtId="0" fontId="3" fillId="0" borderId="0"/>
    <xf numFmtId="0" fontId="119" fillId="0" borderId="0"/>
    <xf numFmtId="0" fontId="119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20" fillId="0" borderId="0"/>
    <xf numFmtId="0" fontId="118" fillId="0" borderId="0"/>
    <xf numFmtId="0" fontId="118" fillId="0" borderId="0"/>
    <xf numFmtId="0" fontId="6" fillId="0" borderId="0"/>
    <xf numFmtId="0" fontId="3" fillId="0" borderId="0"/>
    <xf numFmtId="0" fontId="23" fillId="0" borderId="0"/>
    <xf numFmtId="0" fontId="55" fillId="0" borderId="0"/>
    <xf numFmtId="0" fontId="23" fillId="0" borderId="0"/>
    <xf numFmtId="0" fontId="3" fillId="0" borderId="0"/>
    <xf numFmtId="0" fontId="118" fillId="0" borderId="0"/>
    <xf numFmtId="0" fontId="55" fillId="0" borderId="0"/>
    <xf numFmtId="0" fontId="55" fillId="0" borderId="0"/>
    <xf numFmtId="0" fontId="118" fillId="0" borderId="0"/>
    <xf numFmtId="0" fontId="55" fillId="0" borderId="0"/>
    <xf numFmtId="0" fontId="55" fillId="0" borderId="0"/>
    <xf numFmtId="0" fontId="3" fillId="0" borderId="0">
      <alignment wrapText="1"/>
    </xf>
    <xf numFmtId="0" fontId="118" fillId="0" borderId="0"/>
    <xf numFmtId="0" fontId="121" fillId="0" borderId="0"/>
    <xf numFmtId="39" fontId="122" fillId="0" borderId="84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3" fillId="50" borderId="85" applyNumberFormat="0" applyProtection="0">
      <alignment vertical="center"/>
    </xf>
    <xf numFmtId="4" fontId="53" fillId="50" borderId="85" applyNumberFormat="0" applyProtection="0">
      <alignment vertical="center"/>
    </xf>
    <xf numFmtId="4" fontId="53" fillId="50" borderId="85" applyNumberFormat="0" applyProtection="0">
      <alignment vertical="center"/>
    </xf>
    <xf numFmtId="4" fontId="54" fillId="51" borderId="85" applyNumberFormat="0" applyProtection="0">
      <alignment vertical="center"/>
    </xf>
    <xf numFmtId="4" fontId="54" fillId="51" borderId="85" applyNumberFormat="0" applyProtection="0">
      <alignment vertical="center"/>
    </xf>
    <xf numFmtId="4" fontId="54" fillId="51" borderId="85" applyNumberFormat="0" applyProtection="0">
      <alignment vertical="center"/>
    </xf>
    <xf numFmtId="4" fontId="53" fillId="50" borderId="85" applyNumberFormat="0" applyProtection="0">
      <alignment horizontal="left" vertical="center" indent="1"/>
    </xf>
    <xf numFmtId="4" fontId="53" fillId="50" borderId="85" applyNumberFormat="0" applyProtection="0">
      <alignment horizontal="left" vertical="center" indent="1"/>
    </xf>
    <xf numFmtId="4" fontId="53" fillId="50" borderId="85" applyNumberFormat="0" applyProtection="0">
      <alignment horizontal="left" vertical="center" indent="1"/>
    </xf>
    <xf numFmtId="4" fontId="123" fillId="0" borderId="85" applyNumberFormat="0" applyProtection="0">
      <alignment horizontal="left" vertical="center" indent="1"/>
    </xf>
    <xf numFmtId="4" fontId="123" fillId="0" borderId="85" applyNumberFormat="0" applyProtection="0">
      <alignment horizontal="left" vertical="center" indent="1"/>
    </xf>
    <xf numFmtId="4" fontId="123" fillId="0" borderId="85" applyNumberFormat="0" applyProtection="0">
      <alignment horizontal="left" vertical="center" indent="1"/>
    </xf>
    <xf numFmtId="4" fontId="56" fillId="52" borderId="85" applyNumberFormat="0" applyProtection="0">
      <alignment horizontal="right" vertical="center"/>
    </xf>
    <xf numFmtId="4" fontId="56" fillId="52" borderId="85" applyNumberFormat="0" applyProtection="0">
      <alignment horizontal="right" vertical="center"/>
    </xf>
    <xf numFmtId="4" fontId="56" fillId="52" borderId="85" applyNumberFormat="0" applyProtection="0">
      <alignment horizontal="right" vertical="center"/>
    </xf>
    <xf numFmtId="4" fontId="56" fillId="53" borderId="85" applyNumberFormat="0" applyProtection="0">
      <alignment horizontal="right" vertical="center"/>
    </xf>
    <xf numFmtId="4" fontId="56" fillId="53" borderId="85" applyNumberFormat="0" applyProtection="0">
      <alignment horizontal="right" vertical="center"/>
    </xf>
    <xf numFmtId="4" fontId="56" fillId="53" borderId="85" applyNumberFormat="0" applyProtection="0">
      <alignment horizontal="right" vertical="center"/>
    </xf>
    <xf numFmtId="4" fontId="56" fillId="54" borderId="85" applyNumberFormat="0" applyProtection="0">
      <alignment horizontal="right" vertical="center"/>
    </xf>
    <xf numFmtId="4" fontId="56" fillId="54" borderId="85" applyNumberFormat="0" applyProtection="0">
      <alignment horizontal="right" vertical="center"/>
    </xf>
    <xf numFmtId="4" fontId="56" fillId="54" borderId="85" applyNumberFormat="0" applyProtection="0">
      <alignment horizontal="right" vertical="center"/>
    </xf>
    <xf numFmtId="4" fontId="56" fillId="55" borderId="85" applyNumberFormat="0" applyProtection="0">
      <alignment horizontal="right" vertical="center"/>
    </xf>
    <xf numFmtId="4" fontId="56" fillId="55" borderId="85" applyNumberFormat="0" applyProtection="0">
      <alignment horizontal="right" vertical="center"/>
    </xf>
    <xf numFmtId="4" fontId="56" fillId="55" borderId="85" applyNumberFormat="0" applyProtection="0">
      <alignment horizontal="right" vertical="center"/>
    </xf>
    <xf numFmtId="4" fontId="56" fillId="56" borderId="85" applyNumberFormat="0" applyProtection="0">
      <alignment horizontal="right" vertical="center"/>
    </xf>
    <xf numFmtId="4" fontId="56" fillId="56" borderId="85" applyNumberFormat="0" applyProtection="0">
      <alignment horizontal="right" vertical="center"/>
    </xf>
    <xf numFmtId="4" fontId="56" fillId="56" borderId="85" applyNumberFormat="0" applyProtection="0">
      <alignment horizontal="right" vertical="center"/>
    </xf>
    <xf numFmtId="4" fontId="56" fillId="57" borderId="85" applyNumberFormat="0" applyProtection="0">
      <alignment horizontal="right" vertical="center"/>
    </xf>
    <xf numFmtId="4" fontId="56" fillId="57" borderId="85" applyNumberFormat="0" applyProtection="0">
      <alignment horizontal="right" vertical="center"/>
    </xf>
    <xf numFmtId="4" fontId="56" fillId="57" borderId="85" applyNumberFormat="0" applyProtection="0">
      <alignment horizontal="right" vertical="center"/>
    </xf>
    <xf numFmtId="4" fontId="56" fillId="58" borderId="85" applyNumberFormat="0" applyProtection="0">
      <alignment horizontal="right" vertical="center"/>
    </xf>
    <xf numFmtId="4" fontId="56" fillId="58" borderId="85" applyNumberFormat="0" applyProtection="0">
      <alignment horizontal="right" vertical="center"/>
    </xf>
    <xf numFmtId="4" fontId="56" fillId="58" borderId="85" applyNumberFormat="0" applyProtection="0">
      <alignment horizontal="right" vertical="center"/>
    </xf>
    <xf numFmtId="4" fontId="56" fillId="59" borderId="85" applyNumberFormat="0" applyProtection="0">
      <alignment horizontal="right" vertical="center"/>
    </xf>
    <xf numFmtId="4" fontId="56" fillId="59" borderId="85" applyNumberFormat="0" applyProtection="0">
      <alignment horizontal="right" vertical="center"/>
    </xf>
    <xf numFmtId="4" fontId="56" fillId="59" borderId="85" applyNumberFormat="0" applyProtection="0">
      <alignment horizontal="right" vertical="center"/>
    </xf>
    <xf numFmtId="4" fontId="56" fillId="60" borderId="85" applyNumberFormat="0" applyProtection="0">
      <alignment horizontal="right" vertical="center"/>
    </xf>
    <xf numFmtId="4" fontId="56" fillId="60" borderId="85" applyNumberFormat="0" applyProtection="0">
      <alignment horizontal="right" vertical="center"/>
    </xf>
    <xf numFmtId="4" fontId="56" fillId="60" borderId="85" applyNumberFormat="0" applyProtection="0">
      <alignment horizontal="right" vertical="center"/>
    </xf>
    <xf numFmtId="4" fontId="56" fillId="62" borderId="85" applyNumberFormat="0" applyProtection="0">
      <alignment horizontal="right" vertical="center"/>
    </xf>
    <xf numFmtId="4" fontId="56" fillId="62" borderId="85" applyNumberFormat="0" applyProtection="0">
      <alignment horizontal="right" vertical="center"/>
    </xf>
    <xf numFmtId="4" fontId="56" fillId="62" borderId="85" applyNumberFormat="0" applyProtection="0">
      <alignment horizontal="right" vertical="center"/>
    </xf>
    <xf numFmtId="4" fontId="56" fillId="67" borderId="85" applyNumberFormat="0" applyProtection="0">
      <alignment vertical="center"/>
    </xf>
    <xf numFmtId="4" fontId="56" fillId="67" borderId="85" applyNumberFormat="0" applyProtection="0">
      <alignment vertical="center"/>
    </xf>
    <xf numFmtId="4" fontId="56" fillId="67" borderId="85" applyNumberFormat="0" applyProtection="0">
      <alignment vertical="center"/>
    </xf>
    <xf numFmtId="4" fontId="60" fillId="67" borderId="85" applyNumberFormat="0" applyProtection="0">
      <alignment vertical="center"/>
    </xf>
    <xf numFmtId="4" fontId="60" fillId="67" borderId="85" applyNumberFormat="0" applyProtection="0">
      <alignment vertical="center"/>
    </xf>
    <xf numFmtId="4" fontId="60" fillId="67" borderId="85" applyNumberFormat="0" applyProtection="0">
      <alignment vertical="center"/>
    </xf>
    <xf numFmtId="4" fontId="58" fillId="62" borderId="86" applyNumberFormat="0" applyProtection="0">
      <alignment horizontal="left" vertical="center" indent="1"/>
    </xf>
    <xf numFmtId="4" fontId="58" fillId="62" borderId="86" applyNumberFormat="0" applyProtection="0">
      <alignment horizontal="left" vertical="center" indent="1"/>
    </xf>
    <xf numFmtId="4" fontId="58" fillId="62" borderId="86" applyNumberFormat="0" applyProtection="0">
      <alignment horizontal="left" vertical="center" indent="1"/>
    </xf>
    <xf numFmtId="4" fontId="59" fillId="0" borderId="85" applyNumberFormat="0" applyProtection="0">
      <alignment horizontal="right" vertical="center"/>
    </xf>
    <xf numFmtId="4" fontId="59" fillId="0" borderId="85" applyNumberFormat="0" applyProtection="0">
      <alignment horizontal="right" vertical="center"/>
    </xf>
    <xf numFmtId="4" fontId="59" fillId="0" borderId="85" applyNumberFormat="0" applyProtection="0">
      <alignment horizontal="right" vertical="center"/>
    </xf>
    <xf numFmtId="4" fontId="60" fillId="67" borderId="85" applyNumberFormat="0" applyProtection="0">
      <alignment horizontal="right" vertical="center"/>
    </xf>
    <xf numFmtId="4" fontId="60" fillId="67" borderId="85" applyNumberFormat="0" applyProtection="0">
      <alignment horizontal="right" vertical="center"/>
    </xf>
    <xf numFmtId="4" fontId="60" fillId="67" borderId="85" applyNumberFormat="0" applyProtection="0">
      <alignment horizontal="right" vertical="center"/>
    </xf>
    <xf numFmtId="4" fontId="53" fillId="0" borderId="85" applyNumberFormat="0" applyProtection="0">
      <alignment horizontal="left" vertical="center" wrapText="1" indent="1"/>
    </xf>
    <xf numFmtId="4" fontId="53" fillId="0" borderId="85" applyNumberFormat="0" applyProtection="0">
      <alignment horizontal="left" vertical="center" wrapText="1" indent="1"/>
    </xf>
    <xf numFmtId="4" fontId="53" fillId="0" borderId="85" applyNumberFormat="0" applyProtection="0">
      <alignment horizontal="left" vertical="center" wrapText="1" indent="1"/>
    </xf>
    <xf numFmtId="4" fontId="124" fillId="69" borderId="86" applyNumberFormat="0" applyProtection="0">
      <alignment horizontal="left" vertical="center" indent="1"/>
    </xf>
    <xf numFmtId="4" fontId="124" fillId="69" borderId="86" applyNumberFormat="0" applyProtection="0">
      <alignment horizontal="left" vertical="center" indent="1"/>
    </xf>
    <xf numFmtId="4" fontId="124" fillId="69" borderId="86" applyNumberFormat="0" applyProtection="0">
      <alignment horizontal="left" vertical="center" indent="1"/>
    </xf>
    <xf numFmtId="4" fontId="62" fillId="67" borderId="85" applyNumberFormat="0" applyProtection="0">
      <alignment horizontal="right" vertical="center"/>
    </xf>
    <xf numFmtId="4" fontId="62" fillId="67" borderId="85" applyNumberFormat="0" applyProtection="0">
      <alignment horizontal="right" vertical="center"/>
    </xf>
    <xf numFmtId="4" fontId="62" fillId="67" borderId="85" applyNumberFormat="0" applyProtection="0">
      <alignment horizontal="right" vertical="center"/>
    </xf>
    <xf numFmtId="0" fontId="3" fillId="0" borderId="0"/>
    <xf numFmtId="197" fontId="125" fillId="0" borderId="0" applyFont="0" applyFill="0" applyBorder="0" applyAlignment="0" applyProtection="0"/>
    <xf numFmtId="198" fontId="12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92" fontId="3" fillId="0" borderId="0">
      <alignment horizontal="left" wrapText="1"/>
    </xf>
    <xf numFmtId="199" fontId="120" fillId="0" borderId="0" applyFill="0" applyBorder="0" applyProtection="0"/>
    <xf numFmtId="199" fontId="126" fillId="0" borderId="0" applyFill="0" applyBorder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8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8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9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0" fontId="1" fillId="19" borderId="0" applyNumberFormat="0" applyBorder="0" applyAlignment="0" applyProtection="0"/>
    <xf numFmtId="200" fontId="1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35" borderId="0" applyNumberFormat="0" applyBorder="0" applyAlignment="0" applyProtection="0"/>
    <xf numFmtId="37" fontId="32" fillId="0" borderId="0"/>
    <xf numFmtId="0" fontId="25" fillId="43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127" fillId="0" borderId="90">
      <alignment horizontal="center"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76" borderId="0" applyNumberFormat="0" applyFill="0" applyBorder="0" applyAlignment="0" applyProtection="0">
      <protection locked="0"/>
    </xf>
    <xf numFmtId="0" fontId="40" fillId="0" borderId="0">
      <alignment horizontal="center" wrapText="1"/>
    </xf>
    <xf numFmtId="0" fontId="40" fillId="0" borderId="0">
      <alignment horizontal="left"/>
    </xf>
    <xf numFmtId="0" fontId="40" fillId="0" borderId="0">
      <alignment horizontal="right"/>
    </xf>
    <xf numFmtId="0" fontId="53" fillId="76" borderId="79" applyNumberFormat="0" applyFill="0" applyBorder="0" applyAlignment="0" applyProtection="0">
      <protection locked="0"/>
    </xf>
    <xf numFmtId="0" fontId="29" fillId="34" borderId="91" applyNumberFormat="0" applyAlignment="0" applyProtection="0"/>
    <xf numFmtId="0" fontId="3" fillId="0" borderId="0">
      <alignment horizontal="center" wrapText="1"/>
    </xf>
    <xf numFmtId="0" fontId="30" fillId="48" borderId="23" applyNumberFormat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20" fillId="0" borderId="0" applyFont="0" applyFill="0" applyBorder="0" applyAlignment="0" applyProtection="0"/>
    <xf numFmtId="176" fontId="120" fillId="0" borderId="0" applyFont="0" applyFill="0" applyBorder="0" applyAlignment="0" applyProtection="0"/>
    <xf numFmtId="0" fontId="128" fillId="0" borderId="0" applyFont="0" applyFill="0" applyBorder="0" applyProtection="0">
      <protection locked="0"/>
    </xf>
    <xf numFmtId="0" fontId="11" fillId="2" borderId="0" applyNumberFormat="0" applyBorder="0" applyAlignment="0" applyProtection="0"/>
    <xf numFmtId="0" fontId="129" fillId="0" borderId="0" applyFont="0" applyFill="0" applyBorder="0">
      <alignment horizontal="right" vertical="center"/>
    </xf>
    <xf numFmtId="15" fontId="3" fillId="0" borderId="0" applyFont="0" applyFill="0" applyBorder="0" applyProtection="0"/>
    <xf numFmtId="0" fontId="47" fillId="35" borderId="91" applyNumberFormat="0" applyAlignment="0" applyProtection="0"/>
    <xf numFmtId="0" fontId="3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3" borderId="0" applyNumberFormat="0" applyFill="0">
      <alignment horizontal="left"/>
    </xf>
    <xf numFmtId="0" fontId="132" fillId="0" borderId="7"/>
    <xf numFmtId="0" fontId="133" fillId="33" borderId="0" applyNumberFormat="0" applyFont="0" applyAlignment="0"/>
    <xf numFmtId="39" fontId="133" fillId="33" borderId="92"/>
    <xf numFmtId="38" fontId="129" fillId="33" borderId="0" applyNumberFormat="0" applyBorder="0" applyAlignment="0" applyProtection="0"/>
    <xf numFmtId="0" fontId="134" fillId="68" borderId="89" applyNumberFormat="0">
      <alignment horizontal="centerContinuous"/>
    </xf>
    <xf numFmtId="0" fontId="41" fillId="0" borderId="25" applyNumberFormat="0" applyFill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200" fontId="13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36" fillId="0" borderId="0"/>
    <xf numFmtId="0" fontId="47" fillId="35" borderId="91" applyNumberFormat="0" applyAlignment="0" applyProtection="0"/>
    <xf numFmtId="10" fontId="129" fillId="68" borderId="89" applyNumberFormat="0" applyBorder="0" applyAlignment="0" applyProtection="0"/>
    <xf numFmtId="0" fontId="6" fillId="0" borderId="0" applyFont="0" applyFill="0" applyBorder="0" applyAlignment="0" applyProtection="0"/>
    <xf numFmtId="38" fontId="137" fillId="0" borderId="0"/>
    <xf numFmtId="38" fontId="138" fillId="0" borderId="0"/>
    <xf numFmtId="38" fontId="139" fillId="0" borderId="0"/>
    <xf numFmtId="38" fontId="140" fillId="0" borderId="0"/>
    <xf numFmtId="0" fontId="36" fillId="0" borderId="0"/>
    <xf numFmtId="0" fontId="36" fillId="0" borderId="0"/>
    <xf numFmtId="0" fontId="3" fillId="0" borderId="0">
      <alignment horizontal="left"/>
    </xf>
    <xf numFmtId="0" fontId="48" fillId="0" borderId="29" applyNumberFormat="0" applyFill="0" applyAlignment="0" applyProtection="0"/>
    <xf numFmtId="0" fontId="36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 horizontal="righ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36" fillId="0" borderId="0"/>
    <xf numFmtId="0" fontId="141" fillId="0" borderId="0" applyNumberFormat="0" applyFill="0" applyBorder="0" applyAlignment="0" applyProtection="0">
      <alignment vertical="center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55" fillId="0" borderId="0"/>
    <xf numFmtId="0" fontId="55" fillId="0" borderId="0"/>
    <xf numFmtId="0" fontId="55" fillId="0" borderId="0"/>
    <xf numFmtId="0" fontId="6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129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" fillId="8" borderId="19" applyNumberFormat="0" applyFont="0" applyAlignment="0" applyProtection="0"/>
    <xf numFmtId="0" fontId="3" fillId="37" borderId="93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52" fillId="34" borderId="94" applyNumberFormat="0" applyAlignment="0" applyProtection="0"/>
    <xf numFmtId="201" fontId="120" fillId="0" borderId="0" applyAlignment="0"/>
    <xf numFmtId="0" fontId="143" fillId="0" borderId="11" applyNumberFormat="0">
      <alignment vertical="center"/>
    </xf>
    <xf numFmtId="9" fontId="120" fillId="0" borderId="0" applyFont="0" applyFill="0" applyBorder="0" applyAlignment="0" applyProtection="0"/>
    <xf numFmtId="10" fontId="12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4" fillId="92" borderId="95">
      <alignment horizontal="left"/>
    </xf>
    <xf numFmtId="4" fontId="55" fillId="51" borderId="94" applyNumberFormat="0" applyProtection="0">
      <alignment horizontal="left" vertical="center" indent="1"/>
    </xf>
    <xf numFmtId="4" fontId="55" fillId="51" borderId="94" applyNumberFormat="0" applyProtection="0">
      <alignment horizontal="left" vertical="center" indent="1"/>
    </xf>
    <xf numFmtId="4" fontId="55" fillId="93" borderId="96" applyNumberFormat="0" applyProtection="0">
      <alignment horizontal="left" vertical="center" indent="1"/>
    </xf>
    <xf numFmtId="4" fontId="55" fillId="93" borderId="96" applyNumberFormat="0" applyProtection="0">
      <alignment horizontal="left" vertical="center" indent="1"/>
    </xf>
    <xf numFmtId="4" fontId="55" fillId="93" borderId="94" applyNumberFormat="0" applyProtection="0">
      <alignment horizontal="left" vertical="center" indent="1"/>
    </xf>
    <xf numFmtId="4" fontId="55" fillId="93" borderId="94" applyNumberFormat="0" applyProtection="0">
      <alignment horizontal="left" vertical="center" indent="1"/>
    </xf>
    <xf numFmtId="4" fontId="55" fillId="93" borderId="94" applyNumberFormat="0" applyProtection="0">
      <alignment horizontal="left" vertical="center" indent="1"/>
    </xf>
    <xf numFmtId="4" fontId="55" fillId="93" borderId="94" applyNumberFormat="0" applyProtection="0">
      <alignment horizontal="left" vertical="center" indent="1"/>
    </xf>
    <xf numFmtId="4" fontId="55" fillId="64" borderId="94" applyNumberFormat="0" applyProtection="0">
      <alignment horizontal="left" vertical="center" indent="1"/>
    </xf>
    <xf numFmtId="4" fontId="55" fillId="64" borderId="94" applyNumberFormat="0" applyProtection="0">
      <alignment horizontal="left" vertical="center" indent="1"/>
    </xf>
    <xf numFmtId="4" fontId="55" fillId="64" borderId="94" applyNumberFormat="0" applyProtection="0">
      <alignment horizontal="left" vertical="center" indent="1"/>
    </xf>
    <xf numFmtId="4" fontId="55" fillId="64" borderId="94" applyNumberFormat="0" applyProtection="0">
      <alignment horizontal="left" vertical="center" indent="1"/>
    </xf>
    <xf numFmtId="0" fontId="3" fillId="64" borderId="94" applyNumberFormat="0" applyProtection="0">
      <alignment horizontal="left" vertical="center" indent="1"/>
    </xf>
    <xf numFmtId="0" fontId="3" fillId="64" borderId="94" applyNumberFormat="0" applyProtection="0">
      <alignment horizontal="left" vertical="center" indent="1"/>
    </xf>
    <xf numFmtId="0" fontId="3" fillId="64" borderId="94" applyNumberFormat="0" applyProtection="0">
      <alignment horizontal="left" vertical="center" indent="1"/>
    </xf>
    <xf numFmtId="0" fontId="3" fillId="65" borderId="94" applyNumberFormat="0" applyProtection="0">
      <alignment horizontal="left" vertical="center" indent="1"/>
    </xf>
    <xf numFmtId="0" fontId="3" fillId="65" borderId="94" applyNumberFormat="0" applyProtection="0">
      <alignment horizontal="left" vertical="center" indent="1"/>
    </xf>
    <xf numFmtId="0" fontId="3" fillId="33" borderId="94" applyNumberFormat="0" applyProtection="0">
      <alignment horizontal="left" vertical="center" indent="1"/>
    </xf>
    <xf numFmtId="0" fontId="3" fillId="33" borderId="94" applyNumberFormat="0" applyProtection="0">
      <alignment horizontal="left" vertical="center" indent="1"/>
    </xf>
    <xf numFmtId="0" fontId="3" fillId="66" borderId="94" applyNumberFormat="0" applyProtection="0">
      <alignment horizontal="left" vertical="center" indent="1"/>
    </xf>
    <xf numFmtId="0" fontId="3" fillId="66" borderId="94" applyNumberFormat="0" applyProtection="0">
      <alignment horizontal="left" vertical="center" indent="1"/>
    </xf>
    <xf numFmtId="0" fontId="120" fillId="0" borderId="0"/>
    <xf numFmtId="4" fontId="55" fillId="68" borderId="94" applyNumberFormat="0" applyProtection="0">
      <alignment horizontal="left" vertical="center" indent="1"/>
    </xf>
    <xf numFmtId="4" fontId="55" fillId="68" borderId="94" applyNumberFormat="0" applyProtection="0">
      <alignment horizontal="left" vertical="center" indent="1"/>
    </xf>
    <xf numFmtId="0" fontId="3" fillId="66" borderId="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5" fillId="0" borderId="0" applyNumberFormat="0" applyFill="0">
      <alignment horizontal="left"/>
    </xf>
    <xf numFmtId="0" fontId="146" fillId="0" borderId="0"/>
    <xf numFmtId="0" fontId="147" fillId="0" borderId="0"/>
    <xf numFmtId="0" fontId="148" fillId="0" borderId="0" applyNumberFormat="0" applyFill="0">
      <alignment horizontal="left"/>
    </xf>
    <xf numFmtId="0" fontId="149" fillId="0" borderId="0">
      <alignment horizontal="left"/>
    </xf>
    <xf numFmtId="0" fontId="132" fillId="0" borderId="97"/>
    <xf numFmtId="0" fontId="150" fillId="34" borderId="98" applyNumberFormat="0" applyAlignment="0" applyProtection="0">
      <alignment vertical="center"/>
    </xf>
    <xf numFmtId="0" fontId="151" fillId="34" borderId="99" applyNumberFormat="0" applyAlignment="0" applyProtection="0">
      <alignment vertical="center"/>
    </xf>
    <xf numFmtId="0" fontId="59" fillId="76" borderId="100" applyNumberFormat="0" applyFont="0" applyFill="0" applyAlignment="0" applyProtection="0">
      <protection locked="0"/>
    </xf>
    <xf numFmtId="18" fontId="59" fillId="76" borderId="0" applyFont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0" fontId="132" fillId="55" borderId="92" applyNumberFormat="0">
      <alignment horizontal="left" wrapText="1"/>
    </xf>
    <xf numFmtId="0" fontId="152" fillId="0" borderId="0">
      <alignment vertical="center"/>
    </xf>
    <xf numFmtId="49" fontId="40" fillId="0" borderId="0">
      <alignment horizontal="centerContinuous" vertical="center"/>
    </xf>
    <xf numFmtId="49" fontId="153" fillId="0" borderId="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55" fillId="0" borderId="0"/>
    <xf numFmtId="200" fontId="135" fillId="0" borderId="0" applyNumberFormat="0" applyFill="0" applyBorder="0" applyAlignment="0" applyProtection="0">
      <alignment vertical="top"/>
      <protection locked="0"/>
    </xf>
    <xf numFmtId="0" fontId="14" fillId="5" borderId="15" applyNumberFormat="0" applyAlignment="0" applyProtection="0"/>
  </cellStyleXfs>
  <cellXfs count="753">
    <xf numFmtId="0" fontId="0" fillId="0" borderId="0" xfId="0"/>
    <xf numFmtId="0" fontId="5" fillId="0" borderId="0" xfId="0" applyFont="1" applyBorder="1" applyAlignment="1" applyProtection="1">
      <alignment horizontal="left"/>
    </xf>
    <xf numFmtId="0" fontId="72" fillId="0" borderId="0" xfId="0" applyFont="1" applyFill="1" applyBorder="1"/>
    <xf numFmtId="3" fontId="73" fillId="0" borderId="0" xfId="7" applyNumberFormat="1" applyFont="1" applyFill="1" applyBorder="1" applyAlignment="1">
      <alignment vertical="center" wrapText="1"/>
    </xf>
    <xf numFmtId="0" fontId="74" fillId="0" borderId="0" xfId="0" applyFont="1" applyFill="1" applyBorder="1"/>
    <xf numFmtId="0" fontId="74" fillId="0" borderId="0" xfId="0" applyFont="1"/>
    <xf numFmtId="0" fontId="75" fillId="0" borderId="0" xfId="0" applyFont="1" applyFill="1" applyBorder="1"/>
    <xf numFmtId="0" fontId="76" fillId="74" borderId="0" xfId="0" applyFont="1" applyFill="1" applyBorder="1" applyAlignment="1">
      <alignment horizontal="center"/>
    </xf>
    <xf numFmtId="0" fontId="77" fillId="0" borderId="0" xfId="522" applyFont="1" applyAlignment="1" applyProtection="1"/>
    <xf numFmtId="0" fontId="5" fillId="0" borderId="0" xfId="7" applyFont="1"/>
    <xf numFmtId="0" fontId="78" fillId="0" borderId="0" xfId="507" applyFont="1"/>
    <xf numFmtId="168" fontId="79" fillId="0" borderId="0" xfId="5" applyNumberFormat="1" applyFont="1" applyFill="1" applyBorder="1" applyAlignment="1">
      <alignment horizontal="left" vertical="center" wrapText="1"/>
    </xf>
    <xf numFmtId="0" fontId="80" fillId="0" borderId="0" xfId="507" applyFont="1"/>
    <xf numFmtId="0" fontId="5" fillId="0" borderId="0" xfId="507" applyFont="1"/>
    <xf numFmtId="0" fontId="79" fillId="0" borderId="0" xfId="507" applyFont="1" applyAlignment="1">
      <alignment horizontal="center"/>
    </xf>
    <xf numFmtId="0" fontId="5" fillId="0" borderId="0" xfId="507" applyFont="1" applyAlignment="1">
      <alignment horizontal="center" vertical="center"/>
    </xf>
    <xf numFmtId="0" fontId="5" fillId="0" borderId="0" xfId="507" applyFont="1" applyAlignment="1">
      <alignment horizontal="center"/>
    </xf>
    <xf numFmtId="0" fontId="81" fillId="75" borderId="0" xfId="507" applyFont="1" applyFill="1"/>
    <xf numFmtId="0" fontId="79" fillId="0" borderId="0" xfId="507" applyFont="1"/>
    <xf numFmtId="3" fontId="79" fillId="0" borderId="0" xfId="507" applyNumberFormat="1" applyFont="1"/>
    <xf numFmtId="3" fontId="79" fillId="71" borderId="0" xfId="507" applyNumberFormat="1" applyFont="1" applyFill="1"/>
    <xf numFmtId="3" fontId="5" fillId="0" borderId="0" xfId="507" quotePrefix="1" applyNumberFormat="1" applyFont="1"/>
    <xf numFmtId="3" fontId="5" fillId="71" borderId="0" xfId="507" applyNumberFormat="1" applyFont="1" applyFill="1"/>
    <xf numFmtId="3" fontId="5" fillId="0" borderId="0" xfId="507" applyNumberFormat="1" applyFont="1"/>
    <xf numFmtId="0" fontId="79" fillId="71" borderId="0" xfId="507" applyFont="1" applyFill="1"/>
    <xf numFmtId="3" fontId="82" fillId="0" borderId="0" xfId="507" applyNumberFormat="1" applyFont="1"/>
    <xf numFmtId="0" fontId="79" fillId="0" borderId="0" xfId="507" applyFont="1" applyFill="1"/>
    <xf numFmtId="10" fontId="79" fillId="0" borderId="0" xfId="508" applyNumberFormat="1" applyFont="1"/>
    <xf numFmtId="10" fontId="79" fillId="71" borderId="0" xfId="508" applyNumberFormat="1" applyFont="1" applyFill="1"/>
    <xf numFmtId="0" fontId="5" fillId="71" borderId="0" xfId="507" applyFont="1" applyFill="1"/>
    <xf numFmtId="0" fontId="5" fillId="0" borderId="0" xfId="507" applyFont="1" applyFill="1"/>
    <xf numFmtId="1" fontId="5" fillId="0" borderId="0" xfId="507" applyNumberFormat="1" applyFont="1"/>
    <xf numFmtId="1" fontId="5" fillId="71" borderId="0" xfId="507" applyNumberFormat="1" applyFont="1" applyFill="1"/>
    <xf numFmtId="0" fontId="83" fillId="0" borderId="0" xfId="507" applyFont="1"/>
    <xf numFmtId="0" fontId="5" fillId="0" borderId="0" xfId="507" applyFont="1" applyFill="1" applyAlignment="1">
      <alignment horizontal="center"/>
    </xf>
    <xf numFmtId="3" fontId="83" fillId="0" borderId="0" xfId="507" applyNumberFormat="1" applyFont="1"/>
    <xf numFmtId="3" fontId="83" fillId="71" borderId="0" xfId="507" applyNumberFormat="1" applyFont="1" applyFill="1"/>
    <xf numFmtId="0" fontId="5" fillId="0" borderId="0" xfId="14" applyFont="1"/>
    <xf numFmtId="0" fontId="5" fillId="0" borderId="0" xfId="14" applyFont="1" applyFill="1"/>
    <xf numFmtId="0" fontId="5" fillId="0" borderId="0" xfId="14" applyFont="1" applyAlignment="1">
      <alignment horizontal="right"/>
    </xf>
    <xf numFmtId="0" fontId="79" fillId="0" borderId="38" xfId="15" applyFont="1" applyBorder="1" applyAlignment="1">
      <alignment horizontal="center" vertical="center"/>
    </xf>
    <xf numFmtId="0" fontId="5" fillId="0" borderId="38" xfId="15" applyFont="1" applyBorder="1" applyAlignment="1">
      <alignment horizontal="center" vertical="center"/>
    </xf>
    <xf numFmtId="0" fontId="79" fillId="0" borderId="38" xfId="15" applyFont="1" applyFill="1" applyBorder="1" applyAlignment="1">
      <alignment horizontal="center" vertical="center"/>
    </xf>
    <xf numFmtId="0" fontId="79" fillId="0" borderId="0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0" xfId="15" applyFont="1" applyFill="1" applyBorder="1" applyAlignment="1">
      <alignment horizontal="left" indent="2"/>
    </xf>
    <xf numFmtId="3" fontId="5" fillId="0" borderId="0" xfId="15" applyNumberFormat="1" applyFont="1" applyFill="1" applyBorder="1"/>
    <xf numFmtId="3" fontId="79" fillId="0" borderId="0" xfId="15" applyNumberFormat="1" applyFont="1" applyFill="1" applyBorder="1"/>
    <xf numFmtId="3" fontId="5" fillId="0" borderId="0" xfId="14" applyNumberFormat="1" applyFont="1"/>
    <xf numFmtId="0" fontId="85" fillId="0" borderId="0" xfId="14" applyFont="1" applyFill="1"/>
    <xf numFmtId="0" fontId="5" fillId="0" borderId="0" xfId="15" applyFont="1" applyFill="1" applyBorder="1"/>
    <xf numFmtId="0" fontId="79" fillId="0" borderId="0" xfId="15" applyFont="1" applyFill="1" applyBorder="1"/>
    <xf numFmtId="0" fontId="79" fillId="0" borderId="0" xfId="14" applyFont="1" applyFill="1"/>
    <xf numFmtId="0" fontId="5" fillId="0" borderId="0" xfId="14" applyFont="1" applyAlignment="1">
      <alignment horizontal="center" vertical="center"/>
    </xf>
    <xf numFmtId="0" fontId="79" fillId="0" borderId="0" xfId="14" applyFont="1" applyAlignment="1">
      <alignment horizontal="right" vertical="center"/>
    </xf>
    <xf numFmtId="3" fontId="79" fillId="0" borderId="7" xfId="14" applyNumberFormat="1" applyFont="1" applyBorder="1" applyAlignment="1">
      <alignment horizontal="center" vertical="center"/>
    </xf>
    <xf numFmtId="3" fontId="79" fillId="72" borderId="7" xfId="14" applyNumberFormat="1" applyFont="1" applyFill="1" applyBorder="1" applyAlignment="1">
      <alignment horizontal="center" vertical="center"/>
    </xf>
    <xf numFmtId="192" fontId="5" fillId="0" borderId="0" xfId="14" applyNumberFormat="1" applyFont="1" applyFill="1" applyAlignment="1">
      <alignment horizontal="center" vertical="center"/>
    </xf>
    <xf numFmtId="0" fontId="5" fillId="0" borderId="0" xfId="14" applyFont="1" applyFill="1" applyAlignment="1">
      <alignment horizontal="center" vertical="center"/>
    </xf>
    <xf numFmtId="3" fontId="79" fillId="0" borderId="7" xfId="14" applyNumberFormat="1" applyFont="1" applyBorder="1" applyAlignment="1">
      <alignment horizontal="right" vertical="center"/>
    </xf>
    <xf numFmtId="192" fontId="5" fillId="72" borderId="0" xfId="14" applyNumberFormat="1" applyFont="1" applyFill="1"/>
    <xf numFmtId="0" fontId="79" fillId="0" borderId="0" xfId="15" applyFont="1" applyFill="1" applyBorder="1" applyAlignment="1">
      <alignment horizontal="center" vertical="center"/>
    </xf>
    <xf numFmtId="0" fontId="5" fillId="0" borderId="0" xfId="14" applyFont="1" applyBorder="1"/>
    <xf numFmtId="0" fontId="5" fillId="0" borderId="0" xfId="14" applyFont="1" applyFill="1" applyBorder="1"/>
    <xf numFmtId="0" fontId="79" fillId="0" borderId="0" xfId="14" applyFont="1" applyFill="1" applyAlignment="1">
      <alignment horizontal="center"/>
    </xf>
    <xf numFmtId="0" fontId="86" fillId="0" borderId="0" xfId="14" applyFont="1" applyFill="1"/>
    <xf numFmtId="0" fontId="5" fillId="0" borderId="0" xfId="14" applyFont="1" applyBorder="1" applyAlignment="1">
      <alignment horizontal="left" indent="1"/>
    </xf>
    <xf numFmtId="0" fontId="5" fillId="0" borderId="0" xfId="14" applyFont="1" applyFill="1" applyBorder="1" applyAlignment="1">
      <alignment horizontal="left" indent="1"/>
    </xf>
    <xf numFmtId="3" fontId="5" fillId="0" borderId="0" xfId="14" applyNumberFormat="1" applyFont="1" applyBorder="1"/>
    <xf numFmtId="3" fontId="79" fillId="0" borderId="0" xfId="14" applyNumberFormat="1" applyFont="1" applyFill="1" applyBorder="1"/>
    <xf numFmtId="0" fontId="87" fillId="0" borderId="0" xfId="14" applyFont="1" applyFill="1" applyAlignment="1">
      <alignment horizontal="left"/>
    </xf>
    <xf numFmtId="0" fontId="5" fillId="0" borderId="0" xfId="14" applyFont="1" applyFill="1" applyAlignment="1">
      <alignment horizontal="left"/>
    </xf>
    <xf numFmtId="3" fontId="5" fillId="0" borderId="0" xfId="14" applyNumberFormat="1" applyFont="1" applyFill="1"/>
    <xf numFmtId="3" fontId="5" fillId="0" borderId="0" xfId="14" applyNumberFormat="1" applyFont="1" applyFill="1" applyBorder="1"/>
    <xf numFmtId="0" fontId="5" fillId="0" borderId="0" xfId="14" applyFont="1" applyFill="1" applyAlignment="1">
      <alignment horizontal="center"/>
    </xf>
    <xf numFmtId="3" fontId="79" fillId="0" borderId="2" xfId="14" applyNumberFormat="1" applyFont="1" applyFill="1" applyBorder="1"/>
    <xf numFmtId="0" fontId="5" fillId="0" borderId="37" xfId="14" applyFont="1" applyBorder="1" applyAlignment="1">
      <alignment horizontal="left" indent="1"/>
    </xf>
    <xf numFmtId="0" fontId="79" fillId="0" borderId="0" xfId="14" applyFont="1" applyFill="1" applyBorder="1" applyAlignment="1">
      <alignment horizontal="left" indent="1"/>
    </xf>
    <xf numFmtId="3" fontId="79" fillId="0" borderId="0" xfId="14" applyNumberFormat="1" applyFont="1" applyBorder="1"/>
    <xf numFmtId="0" fontId="5" fillId="0" borderId="2" xfId="14" applyFont="1" applyBorder="1" applyAlignment="1">
      <alignment horizontal="left" indent="1"/>
    </xf>
    <xf numFmtId="0" fontId="85" fillId="0" borderId="0" xfId="14" applyFont="1" applyFill="1" applyBorder="1"/>
    <xf numFmtId="0" fontId="79" fillId="0" borderId="0" xfId="15" applyFont="1" applyFill="1" applyBorder="1" applyAlignment="1"/>
    <xf numFmtId="0" fontId="79" fillId="0" borderId="0" xfId="14" applyFont="1" applyFill="1" applyBorder="1"/>
    <xf numFmtId="3" fontId="79" fillId="0" borderId="0" xfId="14" applyNumberFormat="1" applyFont="1"/>
    <xf numFmtId="3" fontId="79" fillId="0" borderId="37" xfId="14" applyNumberFormat="1" applyFont="1" applyBorder="1"/>
    <xf numFmtId="0" fontId="79" fillId="0" borderId="0" xfId="14" applyFont="1"/>
    <xf numFmtId="0" fontId="79" fillId="0" borderId="0" xfId="14" applyFont="1" applyAlignment="1">
      <alignment horizontal="center" vertical="center"/>
    </xf>
    <xf numFmtId="0" fontId="78" fillId="0" borderId="0" xfId="0" applyFont="1"/>
    <xf numFmtId="0" fontId="78" fillId="0" borderId="21" xfId="0" applyFont="1" applyBorder="1" applyAlignment="1">
      <alignment horizontal="center"/>
    </xf>
    <xf numFmtId="3" fontId="78" fillId="0" borderId="0" xfId="0" applyNumberFormat="1" applyFont="1"/>
    <xf numFmtId="0" fontId="78" fillId="0" borderId="0" xfId="0" applyFont="1" applyBorder="1"/>
    <xf numFmtId="46" fontId="78" fillId="0" borderId="0" xfId="0" applyNumberFormat="1" applyFont="1"/>
    <xf numFmtId="21" fontId="78" fillId="0" borderId="0" xfId="0" applyNumberFormat="1" applyFont="1"/>
    <xf numFmtId="171" fontId="78" fillId="0" borderId="0" xfId="1" applyFont="1"/>
    <xf numFmtId="191" fontId="78" fillId="0" borderId="0" xfId="0" applyNumberFormat="1" applyFont="1"/>
    <xf numFmtId="168" fontId="77" fillId="0" borderId="0" xfId="522" applyNumberFormat="1" applyFont="1" applyFill="1" applyBorder="1" applyAlignment="1" applyProtection="1">
      <alignment vertical="center"/>
    </xf>
    <xf numFmtId="168" fontId="5" fillId="0" borderId="0" xfId="5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7" fontId="5" fillId="0" borderId="0" xfId="4" applyNumberFormat="1" applyFont="1"/>
    <xf numFmtId="0" fontId="5" fillId="0" borderId="0" xfId="0" applyFont="1" applyFill="1" applyBorder="1"/>
    <xf numFmtId="165" fontId="5" fillId="0" borderId="0" xfId="0" applyNumberFormat="1" applyFont="1" applyAlignment="1">
      <alignment horizontal="right"/>
    </xf>
    <xf numFmtId="10" fontId="90" fillId="0" borderId="0" xfId="0" applyNumberFormat="1" applyFont="1" applyAlignment="1">
      <alignment horizontal="right"/>
    </xf>
    <xf numFmtId="167" fontId="5" fillId="0" borderId="0" xfId="4" applyNumberFormat="1" applyFont="1" applyAlignment="1">
      <alignment horizontal="right"/>
    </xf>
    <xf numFmtId="0" fontId="91" fillId="0" borderId="0" xfId="0" applyFont="1" applyFill="1"/>
    <xf numFmtId="168" fontId="79" fillId="0" borderId="1" xfId="6" quotePrefix="1" applyNumberFormat="1" applyFont="1" applyFill="1" applyBorder="1" applyAlignment="1">
      <alignment horizontal="center" vertical="center" wrapText="1"/>
    </xf>
    <xf numFmtId="0" fontId="79" fillId="0" borderId="0" xfId="5" applyNumberFormat="1" applyFont="1" applyFill="1" applyBorder="1" applyAlignment="1">
      <alignment horizontal="center" vertical="center"/>
    </xf>
    <xf numFmtId="168" fontId="5" fillId="0" borderId="5" xfId="5" applyNumberFormat="1" applyFont="1" applyFill="1" applyBorder="1" applyAlignment="1">
      <alignment horizontal="center" vertical="center"/>
    </xf>
    <xf numFmtId="168" fontId="5" fillId="0" borderId="1" xfId="6" quotePrefix="1" applyNumberFormat="1" applyFont="1" applyFill="1" applyBorder="1" applyAlignment="1">
      <alignment horizontal="center" vertical="center" wrapText="1"/>
    </xf>
    <xf numFmtId="169" fontId="5" fillId="0" borderId="0" xfId="5" applyNumberFormat="1" applyFont="1" applyFill="1" applyBorder="1" applyAlignment="1">
      <alignment vertical="center"/>
    </xf>
    <xf numFmtId="169" fontId="5" fillId="0" borderId="0" xfId="5" applyNumberFormat="1" applyFont="1" applyFill="1" applyBorder="1" applyAlignment="1">
      <alignment horizontal="right" vertical="center"/>
    </xf>
    <xf numFmtId="169" fontId="5" fillId="0" borderId="0" xfId="5" applyNumberFormat="1" applyFont="1" applyFill="1" applyBorder="1" applyAlignment="1">
      <alignment horizontal="left" vertical="center" indent="2"/>
    </xf>
    <xf numFmtId="169" fontId="5" fillId="0" borderId="0" xfId="5" applyNumberFormat="1" applyFont="1" applyFill="1" applyBorder="1" applyAlignment="1">
      <alignment horizontal="center" vertical="center"/>
    </xf>
    <xf numFmtId="169" fontId="93" fillId="0" borderId="0" xfId="5" applyNumberFormat="1" applyFont="1" applyFill="1" applyBorder="1" applyAlignment="1">
      <alignment vertical="center"/>
    </xf>
    <xf numFmtId="168" fontId="93" fillId="0" borderId="1" xfId="6" quotePrefix="1" applyNumberFormat="1" applyFont="1" applyFill="1" applyBorder="1" applyAlignment="1">
      <alignment horizontal="center" vertical="center" wrapText="1"/>
    </xf>
    <xf numFmtId="168" fontId="5" fillId="0" borderId="0" xfId="5" applyNumberFormat="1" applyFont="1" applyFill="1" applyBorder="1" applyAlignment="1">
      <alignment horizontal="center" vertical="center"/>
    </xf>
    <xf numFmtId="169" fontId="93" fillId="0" borderId="2" xfId="5" applyNumberFormat="1" applyFont="1" applyFill="1" applyBorder="1" applyAlignment="1">
      <alignment vertical="center"/>
    </xf>
    <xf numFmtId="0" fontId="79" fillId="0" borderId="0" xfId="0" applyFont="1" applyFill="1" applyAlignment="1">
      <alignment horizontal="right" indent="3"/>
    </xf>
    <xf numFmtId="169" fontId="5" fillId="0" borderId="21" xfId="5" applyNumberFormat="1" applyFont="1" applyFill="1" applyBorder="1" applyAlignment="1">
      <alignment vertical="center"/>
    </xf>
    <xf numFmtId="169" fontId="5" fillId="0" borderId="38" xfId="5" applyNumberFormat="1" applyFont="1" applyFill="1" applyBorder="1" applyAlignment="1">
      <alignment vertical="center"/>
    </xf>
    <xf numFmtId="169" fontId="5" fillId="0" borderId="7" xfId="5" applyNumberFormat="1" applyFont="1" applyFill="1" applyBorder="1" applyAlignment="1">
      <alignment horizontal="right" vertical="center"/>
    </xf>
    <xf numFmtId="168" fontId="5" fillId="0" borderId="39" xfId="6" applyNumberFormat="1" applyFont="1" applyFill="1" applyBorder="1" applyAlignment="1">
      <alignment vertical="center" wrapText="1"/>
    </xf>
    <xf numFmtId="168" fontId="5" fillId="0" borderId="0" xfId="6" quotePrefix="1" applyNumberFormat="1" applyFont="1" applyFill="1" applyBorder="1" applyAlignment="1">
      <alignment horizontal="center" vertical="center" wrapText="1"/>
    </xf>
    <xf numFmtId="168" fontId="5" fillId="0" borderId="39" xfId="6" applyNumberFormat="1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left" vertical="center" indent="12"/>
    </xf>
    <xf numFmtId="0" fontId="5" fillId="0" borderId="0" xfId="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indent="3"/>
    </xf>
    <xf numFmtId="169" fontId="5" fillId="0" borderId="2" xfId="5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69" fontId="5" fillId="0" borderId="0" xfId="5" applyNumberFormat="1" applyFont="1" applyFill="1" applyBorder="1"/>
    <xf numFmtId="170" fontId="5" fillId="0" borderId="7" xfId="0" applyNumberFormat="1" applyFont="1" applyFill="1" applyBorder="1" applyAlignment="1">
      <alignment horizontal="right"/>
    </xf>
    <xf numFmtId="0" fontId="5" fillId="0" borderId="0" xfId="5" applyFont="1" applyFill="1" applyBorder="1"/>
    <xf numFmtId="169" fontId="5" fillId="0" borderId="0" xfId="6" applyNumberFormat="1" applyFont="1" applyFill="1" applyBorder="1" applyAlignment="1">
      <alignment vertical="center"/>
    </xf>
    <xf numFmtId="169" fontId="94" fillId="0" borderId="0" xfId="5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horizontal="left" indent="4"/>
    </xf>
    <xf numFmtId="169" fontId="96" fillId="0" borderId="0" xfId="5" applyNumberFormat="1" applyFont="1" applyFill="1" applyBorder="1" applyAlignment="1">
      <alignment vertical="center"/>
    </xf>
    <xf numFmtId="169" fontId="93" fillId="0" borderId="0" xfId="6" applyNumberFormat="1" applyFont="1" applyFill="1" applyBorder="1" applyAlignment="1">
      <alignment vertical="center"/>
    </xf>
    <xf numFmtId="168" fontId="96" fillId="0" borderId="1" xfId="6" quotePrefix="1" applyNumberFormat="1" applyFont="1" applyFill="1" applyBorder="1" applyAlignment="1">
      <alignment horizontal="center" vertical="center" wrapText="1"/>
    </xf>
    <xf numFmtId="168" fontId="94" fillId="0" borderId="0" xfId="5" applyNumberFormat="1" applyFont="1" applyFill="1" applyBorder="1" applyAlignment="1">
      <alignment vertical="center"/>
    </xf>
    <xf numFmtId="3" fontId="5" fillId="0" borderId="0" xfId="5" applyNumberFormat="1" applyFont="1" applyFill="1" applyBorder="1" applyAlignment="1">
      <alignment vertical="center"/>
    </xf>
    <xf numFmtId="169" fontId="94" fillId="0" borderId="0" xfId="5" applyNumberFormat="1" applyFont="1" applyFill="1" applyBorder="1"/>
    <xf numFmtId="3" fontId="94" fillId="0" borderId="0" xfId="5" applyNumberFormat="1" applyFont="1" applyFill="1" applyBorder="1" applyAlignment="1">
      <alignment vertical="center"/>
    </xf>
    <xf numFmtId="0" fontId="79" fillId="0" borderId="0" xfId="0" applyFont="1" applyAlignment="1">
      <alignment horizontal="right" indent="3"/>
    </xf>
    <xf numFmtId="169" fontId="5" fillId="0" borderId="0" xfId="5" applyNumberFormat="1" applyFont="1" applyFill="1" applyBorder="1" applyAlignment="1">
      <alignment horizontal="left" vertical="center" indent="4"/>
    </xf>
    <xf numFmtId="168" fontId="5" fillId="0" borderId="0" xfId="5" applyNumberFormat="1" applyFont="1" applyFill="1" applyBorder="1" applyAlignment="1">
      <alignment horizontal="right" vertical="center"/>
    </xf>
    <xf numFmtId="168" fontId="77" fillId="0" borderId="0" xfId="522" applyNumberFormat="1" applyFont="1" applyFill="1" applyAlignment="1" applyProtection="1">
      <alignment vertical="center"/>
    </xf>
    <xf numFmtId="168" fontId="5" fillId="0" borderId="0" xfId="5" applyNumberFormat="1" applyFont="1" applyFill="1" applyAlignment="1">
      <alignment vertical="center"/>
    </xf>
    <xf numFmtId="168" fontId="5" fillId="0" borderId="0" xfId="5" applyNumberFormat="1" applyFont="1" applyFill="1" applyAlignment="1">
      <alignment horizontal="centerContinuous" vertical="center"/>
    </xf>
    <xf numFmtId="168" fontId="5" fillId="0" borderId="0" xfId="5" applyNumberFormat="1" applyFont="1" applyFill="1" applyAlignment="1">
      <alignment horizontal="right" vertical="center"/>
    </xf>
    <xf numFmtId="168" fontId="79" fillId="0" borderId="0" xfId="5" applyNumberFormat="1" applyFont="1" applyFill="1" applyBorder="1" applyAlignment="1">
      <alignment vertical="center"/>
    </xf>
    <xf numFmtId="168" fontId="5" fillId="0" borderId="5" xfId="5" applyNumberFormat="1" applyFont="1" applyFill="1" applyBorder="1" applyAlignment="1">
      <alignment vertical="center"/>
    </xf>
    <xf numFmtId="170" fontId="88" fillId="0" borderId="0" xfId="1" applyNumberFormat="1" applyFont="1" applyFill="1"/>
    <xf numFmtId="0" fontId="5" fillId="0" borderId="0" xfId="0" applyFont="1" applyFill="1" applyBorder="1" applyAlignment="1">
      <alignment horizontal="left" indent="2"/>
    </xf>
    <xf numFmtId="170" fontId="5" fillId="0" borderId="0" xfId="1" applyNumberFormat="1" applyFont="1" applyFill="1"/>
    <xf numFmtId="170" fontId="91" fillId="0" borderId="0" xfId="1" applyNumberFormat="1" applyFont="1" applyFill="1"/>
    <xf numFmtId="0" fontId="5" fillId="0" borderId="0" xfId="234" applyFont="1" applyFill="1" applyBorder="1" applyAlignment="1">
      <alignment horizontal="left" indent="2"/>
    </xf>
    <xf numFmtId="170" fontId="78" fillId="0" borderId="0" xfId="1" applyNumberFormat="1" applyFont="1" applyFill="1"/>
    <xf numFmtId="169" fontId="5" fillId="0" borderId="0" xfId="5" applyNumberFormat="1" applyFont="1" applyFill="1"/>
    <xf numFmtId="169" fontId="79" fillId="0" borderId="0" xfId="5" applyNumberFormat="1" applyFont="1" applyFill="1" applyBorder="1"/>
    <xf numFmtId="169" fontId="5" fillId="0" borderId="0" xfId="5" applyNumberFormat="1" applyFont="1" applyFill="1" applyBorder="1" applyAlignment="1">
      <alignment horizontal="center"/>
    </xf>
    <xf numFmtId="169" fontId="94" fillId="0" borderId="0" xfId="5" applyNumberFormat="1" applyFont="1" applyFill="1"/>
    <xf numFmtId="170" fontId="97" fillId="0" borderId="0" xfId="1" applyNumberFormat="1" applyFont="1" applyFill="1"/>
    <xf numFmtId="170" fontId="98" fillId="0" borderId="0" xfId="1" applyNumberFormat="1" applyFont="1" applyFill="1"/>
    <xf numFmtId="170" fontId="79" fillId="0" borderId="0" xfId="1" applyNumberFormat="1" applyFont="1" applyFill="1"/>
    <xf numFmtId="169" fontId="79" fillId="0" borderId="0" xfId="5" applyNumberFormat="1" applyFont="1" applyFill="1" applyBorder="1" applyAlignment="1">
      <alignment horizontal="right"/>
    </xf>
    <xf numFmtId="170" fontId="78" fillId="0" borderId="21" xfId="1" applyNumberFormat="1" applyFont="1" applyFill="1" applyBorder="1"/>
    <xf numFmtId="169" fontId="5" fillId="0" borderId="0" xfId="5" applyNumberFormat="1" applyFont="1" applyFill="1" applyBorder="1" applyAlignment="1">
      <alignment horizontal="left" vertical="center"/>
    </xf>
    <xf numFmtId="170" fontId="94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9" fontId="5" fillId="0" borderId="0" xfId="5" applyNumberFormat="1" applyFont="1" applyFill="1" applyAlignment="1">
      <alignment vertical="center"/>
    </xf>
    <xf numFmtId="170" fontId="78" fillId="0" borderId="38" xfId="1" applyNumberFormat="1" applyFont="1" applyFill="1" applyBorder="1"/>
    <xf numFmtId="169" fontId="5" fillId="0" borderId="0" xfId="5" applyNumberFormat="1" applyFont="1" applyFill="1" applyBorder="1" applyAlignment="1">
      <alignment horizontal="left"/>
    </xf>
    <xf numFmtId="170" fontId="78" fillId="0" borderId="37" xfId="1" applyNumberFormat="1" applyFont="1" applyFill="1" applyBorder="1"/>
    <xf numFmtId="170" fontId="5" fillId="0" borderId="0" xfId="5" applyNumberFormat="1" applyFont="1" applyFill="1"/>
    <xf numFmtId="0" fontId="5" fillId="0" borderId="0" xfId="5" applyFont="1" applyFill="1"/>
    <xf numFmtId="170" fontId="78" fillId="0" borderId="7" xfId="1" applyNumberFormat="1" applyFont="1" applyFill="1" applyBorder="1"/>
    <xf numFmtId="3" fontId="5" fillId="0" borderId="0" xfId="5" applyNumberFormat="1" applyFont="1" applyFill="1"/>
    <xf numFmtId="3" fontId="91" fillId="0" borderId="0" xfId="5" applyNumberFormat="1" applyFont="1" applyFill="1"/>
    <xf numFmtId="0" fontId="77" fillId="0" borderId="0" xfId="522" applyFont="1" applyFill="1" applyAlignment="1" applyProtection="1"/>
    <xf numFmtId="0" fontId="5" fillId="0" borderId="0" xfId="7" applyFont="1" applyFill="1"/>
    <xf numFmtId="0" fontId="78" fillId="0" borderId="0" xfId="0" applyFont="1" applyFill="1"/>
    <xf numFmtId="0" fontId="94" fillId="0" borderId="0" xfId="0" applyNumberFormat="1" applyFont="1" applyFill="1" applyAlignment="1">
      <alignment horizontal="center"/>
    </xf>
    <xf numFmtId="167" fontId="79" fillId="0" borderId="0" xfId="0" applyNumberFormat="1" applyFont="1" applyFill="1"/>
    <xf numFmtId="165" fontId="5" fillId="0" borderId="0" xfId="0" applyNumberFormat="1" applyFont="1" applyFill="1"/>
    <xf numFmtId="167" fontId="5" fillId="0" borderId="0" xfId="4" applyNumberFormat="1" applyFont="1" applyFill="1"/>
    <xf numFmtId="165" fontId="79" fillId="0" borderId="5" xfId="0" applyNumberFormat="1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94" fillId="0" borderId="0" xfId="0" applyNumberFormat="1" applyFont="1" applyFill="1" applyAlignment="1">
      <alignment horizontal="center" vertical="center"/>
    </xf>
    <xf numFmtId="0" fontId="79" fillId="0" borderId="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Border="1"/>
    <xf numFmtId="170" fontId="5" fillId="0" borderId="0" xfId="0" applyNumberFormat="1" applyFont="1" applyFill="1"/>
    <xf numFmtId="170" fontId="91" fillId="0" borderId="0" xfId="0" applyNumberFormat="1" applyFont="1" applyFill="1"/>
    <xf numFmtId="0" fontId="79" fillId="0" borderId="0" xfId="0" applyFont="1" applyFill="1"/>
    <xf numFmtId="17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79" fillId="0" borderId="0" xfId="0" applyFont="1" applyFill="1" applyAlignment="1">
      <alignment horizontal="right" indent="5"/>
    </xf>
    <xf numFmtId="170" fontId="5" fillId="0" borderId="6" xfId="0" applyNumberFormat="1" applyFont="1" applyFill="1" applyBorder="1"/>
    <xf numFmtId="170" fontId="5" fillId="0" borderId="0" xfId="0" applyNumberFormat="1" applyFont="1" applyFill="1" applyBorder="1"/>
    <xf numFmtId="170" fontId="5" fillId="0" borderId="7" xfId="0" applyNumberFormat="1" applyFont="1" applyFill="1" applyBorder="1"/>
    <xf numFmtId="165" fontId="91" fillId="0" borderId="0" xfId="0" applyNumberFormat="1" applyFont="1" applyFill="1"/>
    <xf numFmtId="170" fontId="79" fillId="0" borderId="0" xfId="0" applyNumberFormat="1" applyFont="1" applyFill="1" applyBorder="1" applyAlignment="1">
      <alignment horizontal="center"/>
    </xf>
    <xf numFmtId="170" fontId="5" fillId="0" borderId="5" xfId="0" applyNumberFormat="1" applyFont="1" applyFill="1" applyBorder="1"/>
    <xf numFmtId="0" fontId="94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/>
    <xf numFmtId="165" fontId="94" fillId="0" borderId="0" xfId="0" applyNumberFormat="1" applyFont="1" applyFill="1" applyBorder="1"/>
    <xf numFmtId="0" fontId="94" fillId="0" borderId="0" xfId="0" applyFont="1" applyFill="1"/>
    <xf numFmtId="170" fontId="5" fillId="0" borderId="2" xfId="0" applyNumberFormat="1" applyFont="1" applyFill="1" applyBorder="1"/>
    <xf numFmtId="170" fontId="5" fillId="0" borderId="9" xfId="0" applyNumberFormat="1" applyFont="1" applyFill="1" applyBorder="1"/>
    <xf numFmtId="170" fontId="91" fillId="0" borderId="0" xfId="0" applyNumberFormat="1" applyFont="1" applyFill="1" applyBorder="1" applyAlignment="1">
      <alignment horizontal="right"/>
    </xf>
    <xf numFmtId="0" fontId="94" fillId="0" borderId="0" xfId="0" applyNumberFormat="1" applyFont="1" applyFill="1" applyAlignment="1">
      <alignment horizontal="left"/>
    </xf>
    <xf numFmtId="193" fontId="5" fillId="0" borderId="0" xfId="0" applyNumberFormat="1" applyFont="1" applyFill="1"/>
    <xf numFmtId="170" fontId="99" fillId="0" borderId="0" xfId="0" applyNumberFormat="1" applyFont="1" applyFill="1"/>
    <xf numFmtId="0" fontId="99" fillId="0" borderId="0" xfId="0" applyFont="1" applyFill="1"/>
    <xf numFmtId="0" fontId="79" fillId="0" borderId="0" xfId="12" applyFont="1" applyFill="1" applyAlignment="1" applyProtection="1">
      <alignment vertical="center"/>
    </xf>
    <xf numFmtId="0" fontId="79" fillId="0" borderId="0" xfId="0" applyFont="1" applyFill="1" applyAlignment="1">
      <alignment horizontal="right"/>
    </xf>
    <xf numFmtId="170" fontId="5" fillId="0" borderId="0" xfId="0" applyNumberFormat="1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/>
    <xf numFmtId="173" fontId="5" fillId="0" borderId="0" xfId="0" applyNumberFormat="1" applyFont="1" applyFill="1" applyBorder="1"/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right" indent="4"/>
    </xf>
    <xf numFmtId="170" fontId="5" fillId="0" borderId="7" xfId="0" applyNumberFormat="1" applyFont="1" applyFill="1" applyBorder="1" applyAlignment="1">
      <alignment vertical="center"/>
    </xf>
    <xf numFmtId="170" fontId="9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5" fontId="91" fillId="0" borderId="0" xfId="0" applyNumberFormat="1" applyFont="1" applyFill="1" applyAlignment="1">
      <alignment vertical="center"/>
    </xf>
    <xf numFmtId="170" fontId="79" fillId="0" borderId="0" xfId="0" applyNumberFormat="1" applyFont="1" applyFill="1" applyBorder="1" applyAlignment="1">
      <alignment vertical="center"/>
    </xf>
    <xf numFmtId="10" fontId="5" fillId="0" borderId="0" xfId="3" applyNumberFormat="1" applyFont="1" applyFill="1" applyAlignment="1">
      <alignment vertical="center"/>
    </xf>
    <xf numFmtId="172" fontId="78" fillId="0" borderId="0" xfId="0" applyNumberFormat="1" applyFont="1"/>
    <xf numFmtId="172" fontId="88" fillId="0" borderId="0" xfId="1" applyNumberFormat="1" applyFont="1" applyFill="1"/>
    <xf numFmtId="172" fontId="88" fillId="0" borderId="0" xfId="1" applyNumberFormat="1" applyFont="1" applyFill="1" applyBorder="1"/>
    <xf numFmtId="172" fontId="78" fillId="0" borderId="0" xfId="1" applyNumberFormat="1" applyFont="1" applyFill="1"/>
    <xf numFmtId="172" fontId="78" fillId="0" borderId="0" xfId="1" applyNumberFormat="1" applyFont="1" applyFill="1" applyBorder="1"/>
    <xf numFmtId="169" fontId="79" fillId="0" borderId="0" xfId="5" applyNumberFormat="1" applyFont="1" applyFill="1" applyAlignment="1">
      <alignment vertical="center"/>
    </xf>
    <xf numFmtId="172" fontId="78" fillId="0" borderId="21" xfId="1" applyNumberFormat="1" applyFont="1" applyFill="1" applyBorder="1"/>
    <xf numFmtId="0" fontId="88" fillId="0" borderId="0" xfId="0" applyFont="1" applyFill="1"/>
    <xf numFmtId="0" fontId="88" fillId="0" borderId="0" xfId="0" applyFont="1" applyFill="1" applyBorder="1"/>
    <xf numFmtId="169" fontId="79" fillId="0" borderId="0" xfId="5" applyNumberFormat="1" applyFont="1" applyFill="1" applyBorder="1" applyAlignment="1">
      <alignment vertical="center"/>
    </xf>
    <xf numFmtId="172" fontId="5" fillId="0" borderId="0" xfId="1" applyNumberFormat="1" applyFont="1" applyFill="1"/>
    <xf numFmtId="172" fontId="5" fillId="0" borderId="0" xfId="1" applyNumberFormat="1" applyFont="1" applyFill="1" applyBorder="1"/>
    <xf numFmtId="0" fontId="95" fillId="0" borderId="0" xfId="0" applyFont="1" applyFill="1" applyBorder="1" applyAlignment="1">
      <alignment horizontal="left" indent="2"/>
    </xf>
    <xf numFmtId="168" fontId="94" fillId="0" borderId="0" xfId="6" quotePrefix="1" applyNumberFormat="1" applyFont="1" applyFill="1" applyBorder="1" applyAlignment="1">
      <alignment horizontal="center" vertical="center" wrapText="1"/>
    </xf>
    <xf numFmtId="0" fontId="78" fillId="0" borderId="0" xfId="0" applyFont="1" applyFill="1" applyBorder="1"/>
    <xf numFmtId="172" fontId="78" fillId="0" borderId="0" xfId="0" applyNumberFormat="1" applyFont="1" applyFill="1"/>
    <xf numFmtId="169" fontId="78" fillId="0" borderId="0" xfId="0" applyNumberFormat="1" applyFont="1"/>
    <xf numFmtId="0" fontId="84" fillId="74" borderId="0" xfId="12" quotePrefix="1" applyFont="1" applyFill="1" applyAlignment="1" applyProtection="1">
      <alignment vertical="center"/>
    </xf>
    <xf numFmtId="3" fontId="78" fillId="0" borderId="0" xfId="0" applyNumberFormat="1" applyFont="1" applyFill="1" applyBorder="1"/>
    <xf numFmtId="0" fontId="78" fillId="0" borderId="6" xfId="0" applyFont="1" applyFill="1" applyBorder="1" applyAlignment="1">
      <alignment horizontal="center"/>
    </xf>
    <xf numFmtId="3" fontId="78" fillId="0" borderId="0" xfId="0" applyNumberFormat="1" applyFont="1" applyFill="1"/>
    <xf numFmtId="3" fontId="5" fillId="0" borderId="0" xfId="7" applyNumberFormat="1" applyFont="1" applyFill="1"/>
    <xf numFmtId="170" fontId="78" fillId="0" borderId="0" xfId="0" applyNumberFormat="1" applyFont="1" applyFill="1"/>
    <xf numFmtId="170" fontId="78" fillId="0" borderId="0" xfId="0" applyNumberFormat="1" applyFont="1"/>
    <xf numFmtId="170" fontId="78" fillId="0" borderId="0" xfId="0" applyNumberFormat="1" applyFont="1" applyFill="1" applyAlignment="1">
      <alignment horizontal="right"/>
    </xf>
    <xf numFmtId="170" fontId="78" fillId="0" borderId="5" xfId="0" applyNumberFormat="1" applyFont="1" applyFill="1" applyBorder="1"/>
    <xf numFmtId="170" fontId="5" fillId="0" borderId="0" xfId="7" applyNumberFormat="1" applyFont="1" applyFill="1"/>
    <xf numFmtId="0" fontId="79" fillId="0" borderId="0" xfId="7" applyFont="1" applyFill="1"/>
    <xf numFmtId="170" fontId="88" fillId="0" borderId="5" xfId="0" applyNumberFormat="1" applyFont="1" applyFill="1" applyBorder="1"/>
    <xf numFmtId="170" fontId="78" fillId="0" borderId="0" xfId="0" applyNumberFormat="1" applyFont="1" applyFill="1" applyBorder="1"/>
    <xf numFmtId="170" fontId="79" fillId="0" borderId="5" xfId="7" applyNumberFormat="1" applyFont="1" applyFill="1" applyBorder="1"/>
    <xf numFmtId="170" fontId="78" fillId="0" borderId="7" xfId="0" applyNumberFormat="1" applyFont="1" applyFill="1" applyBorder="1"/>
    <xf numFmtId="3" fontId="79" fillId="0" borderId="0" xfId="7" applyNumberFormat="1" applyFont="1" applyFill="1" applyBorder="1"/>
    <xf numFmtId="3" fontId="88" fillId="0" borderId="0" xfId="0" applyNumberFormat="1" applyFont="1" applyFill="1" applyBorder="1"/>
    <xf numFmtId="0" fontId="5" fillId="0" borderId="8" xfId="0" applyFont="1" applyFill="1" applyBorder="1" applyAlignment="1">
      <alignment horizontal="left" indent="2"/>
    </xf>
    <xf numFmtId="0" fontId="79" fillId="0" borderId="0" xfId="0" applyFont="1" applyFill="1" applyBorder="1"/>
    <xf numFmtId="0" fontId="78" fillId="0" borderId="6" xfId="0" applyFont="1" applyBorder="1" applyAlignment="1">
      <alignment horizontal="center"/>
    </xf>
    <xf numFmtId="0" fontId="5" fillId="0" borderId="8" xfId="234" applyFont="1" applyFill="1" applyBorder="1"/>
    <xf numFmtId="0" fontId="79" fillId="0" borderId="0" xfId="0" applyFont="1"/>
    <xf numFmtId="170" fontId="78" fillId="0" borderId="40" xfId="1" applyNumberFormat="1" applyFont="1" applyFill="1" applyBorder="1"/>
    <xf numFmtId="169" fontId="78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69" fontId="5" fillId="0" borderId="0" xfId="0" quotePrefix="1" applyNumberFormat="1" applyFont="1" applyFill="1" applyBorder="1"/>
    <xf numFmtId="169" fontId="5" fillId="0" borderId="0" xfId="0" applyNumberFormat="1" applyFont="1" applyFill="1" applyBorder="1"/>
    <xf numFmtId="169" fontId="79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left" indent="1"/>
    </xf>
    <xf numFmtId="16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0" xfId="11" applyFont="1" applyFill="1"/>
    <xf numFmtId="0" fontId="5" fillId="0" borderId="0" xfId="11" applyFont="1" applyFill="1" applyBorder="1"/>
    <xf numFmtId="0" fontId="79" fillId="0" borderId="2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center"/>
    </xf>
    <xf numFmtId="169" fontId="5" fillId="0" borderId="0" xfId="11" applyNumberFormat="1" applyFont="1" applyFill="1"/>
    <xf numFmtId="0" fontId="78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 indent="1"/>
    </xf>
    <xf numFmtId="0" fontId="100" fillId="0" borderId="0" xfId="11" applyFont="1" applyFill="1"/>
    <xf numFmtId="0" fontId="79" fillId="0" borderId="0" xfId="0" applyFont="1" applyFill="1" applyAlignment="1">
      <alignment horizontal="right" indent="2"/>
    </xf>
    <xf numFmtId="1" fontId="79" fillId="0" borderId="6" xfId="0" applyNumberFormat="1" applyFont="1" applyFill="1" applyBorder="1" applyAlignment="1">
      <alignment horizontal="right" indent="1"/>
    </xf>
    <xf numFmtId="10" fontId="79" fillId="0" borderId="7" xfId="0" applyNumberFormat="1" applyFont="1" applyFill="1" applyBorder="1" applyAlignment="1">
      <alignment horizontal="right" indent="1"/>
    </xf>
    <xf numFmtId="10" fontId="5" fillId="0" borderId="0" xfId="3" applyNumberFormat="1" applyFont="1" applyFill="1"/>
    <xf numFmtId="0" fontId="79" fillId="0" borderId="0" xfId="12" quotePrefix="1" applyFont="1" applyFill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79" fillId="0" borderId="6" xfId="0" applyNumberFormat="1" applyFont="1" applyFill="1" applyBorder="1" applyAlignment="1">
      <alignment horizontal="center" vertical="center"/>
    </xf>
    <xf numFmtId="170" fontId="93" fillId="0" borderId="0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right" indent="1"/>
    </xf>
    <xf numFmtId="0" fontId="79" fillId="0" borderId="0" xfId="0" applyFont="1" applyFill="1" applyAlignment="1">
      <alignment horizontal="center"/>
    </xf>
    <xf numFmtId="0" fontId="5" fillId="0" borderId="0" xfId="0" applyFont="1" applyFill="1" applyAlignment="1"/>
    <xf numFmtId="170" fontId="93" fillId="0" borderId="0" xfId="0" applyNumberFormat="1" applyFont="1" applyFill="1" applyBorder="1"/>
    <xf numFmtId="44" fontId="5" fillId="0" borderId="0" xfId="2" applyNumberFormat="1" applyFont="1" applyFill="1"/>
    <xf numFmtId="0" fontId="79" fillId="0" borderId="0" xfId="0" applyFont="1" applyFill="1" applyAlignment="1"/>
    <xf numFmtId="0" fontId="79" fillId="0" borderId="0" xfId="0" applyFont="1" applyFill="1" applyBorder="1" applyAlignment="1"/>
    <xf numFmtId="0" fontId="79" fillId="0" borderId="0" xfId="0" applyFont="1" applyFill="1" applyBorder="1" applyAlignment="1">
      <alignment horizontal="right"/>
    </xf>
    <xf numFmtId="170" fontId="91" fillId="0" borderId="0" xfId="2" applyNumberFormat="1" applyFont="1" applyFill="1"/>
    <xf numFmtId="170" fontId="93" fillId="0" borderId="0" xfId="0" applyNumberFormat="1" applyFont="1" applyFill="1"/>
    <xf numFmtId="0" fontId="79" fillId="0" borderId="0" xfId="0" applyFont="1" applyFill="1" applyAlignment="1">
      <alignment horizontal="left" indent="1"/>
    </xf>
    <xf numFmtId="0" fontId="79" fillId="0" borderId="0" xfId="0" applyFont="1" applyAlignment="1"/>
    <xf numFmtId="0" fontId="79" fillId="0" borderId="0" xfId="12" quotePrefix="1" applyFont="1" applyAlignment="1" applyProtection="1">
      <alignment vertical="center"/>
    </xf>
    <xf numFmtId="165" fontId="5" fillId="0" borderId="0" xfId="0" applyNumberFormat="1" applyFont="1"/>
    <xf numFmtId="0" fontId="5" fillId="0" borderId="0" xfId="0" applyFont="1"/>
    <xf numFmtId="170" fontId="5" fillId="0" borderId="0" xfId="0" applyNumberFormat="1" applyFont="1"/>
    <xf numFmtId="0" fontId="5" fillId="0" borderId="0" xfId="0" applyFont="1" applyAlignment="1">
      <alignment horizontal="left" indent="2"/>
    </xf>
    <xf numFmtId="16" fontId="5" fillId="0" borderId="0" xfId="0" applyNumberFormat="1" applyFont="1" applyAlignment="1">
      <alignment horizontal="left" indent="2"/>
    </xf>
    <xf numFmtId="170" fontId="5" fillId="0" borderId="38" xfId="0" applyNumberFormat="1" applyFont="1" applyFill="1" applyBorder="1" applyAlignment="1">
      <alignment horizontal="right"/>
    </xf>
    <xf numFmtId="170" fontId="5" fillId="0" borderId="7" xfId="0" applyNumberFormat="1" applyFont="1" applyBorder="1"/>
    <xf numFmtId="0" fontId="101" fillId="0" borderId="0" xfId="0" applyFont="1" applyBorder="1" applyAlignment="1">
      <alignment horizontal="center" vertical="center"/>
    </xf>
    <xf numFmtId="168" fontId="5" fillId="0" borderId="0" xfId="5" applyNumberFormat="1" applyFont="1" applyFill="1" applyBorder="1" applyAlignment="1">
      <alignment horizontal="center" vertical="center"/>
    </xf>
    <xf numFmtId="0" fontId="5" fillId="73" borderId="3" xfId="5" applyNumberFormat="1" applyFont="1" applyFill="1" applyBorder="1" applyAlignment="1">
      <alignment horizontal="center" vertical="center"/>
    </xf>
    <xf numFmtId="168" fontId="79" fillId="73" borderId="0" xfId="6" applyNumberFormat="1" applyFont="1" applyFill="1" applyBorder="1" applyAlignment="1">
      <alignment horizontal="center" vertical="center" wrapText="1"/>
    </xf>
    <xf numFmtId="0" fontId="79" fillId="73" borderId="2" xfId="5" applyNumberFormat="1" applyFont="1" applyFill="1" applyBorder="1" applyAlignment="1">
      <alignment horizontal="center" vertical="center"/>
    </xf>
    <xf numFmtId="0" fontId="79" fillId="73" borderId="2" xfId="5" applyNumberFormat="1" applyFont="1" applyFill="1" applyBorder="1" applyAlignment="1">
      <alignment horizontal="center" vertical="center"/>
    </xf>
    <xf numFmtId="0" fontId="79" fillId="0" borderId="2" xfId="0" applyNumberFormat="1" applyFont="1" applyFill="1" applyBorder="1" applyAlignment="1">
      <alignment horizontal="center" vertical="center"/>
    </xf>
    <xf numFmtId="0" fontId="84" fillId="74" borderId="0" xfId="12" quotePrefix="1" applyFont="1" applyFill="1" applyAlignment="1" applyProtection="1">
      <alignment horizontal="left" vertical="center"/>
    </xf>
    <xf numFmtId="168" fontId="79" fillId="73" borderId="2" xfId="6" applyNumberFormat="1" applyFont="1" applyFill="1" applyBorder="1" applyAlignment="1">
      <alignment horizontal="center" vertical="center" wrapText="1"/>
    </xf>
    <xf numFmtId="169" fontId="88" fillId="0" borderId="0" xfId="0" applyNumberFormat="1" applyFont="1" applyFill="1" applyAlignment="1">
      <alignment vertical="center"/>
    </xf>
    <xf numFmtId="0" fontId="5" fillId="0" borderId="0" xfId="1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2" fillId="0" borderId="0" xfId="235" applyFont="1"/>
    <xf numFmtId="0" fontId="45" fillId="0" borderId="0" xfId="509" applyNumberFormat="1" applyAlignment="1" applyProtection="1"/>
    <xf numFmtId="195" fontId="103" fillId="76" borderId="0" xfId="510" applyNumberFormat="1" applyFont="1" applyFill="1"/>
    <xf numFmtId="0" fontId="104" fillId="0" borderId="0" xfId="235" applyFont="1" applyAlignment="1">
      <alignment vertical="center" wrapText="1"/>
    </xf>
    <xf numFmtId="0" fontId="105" fillId="0" borderId="0" xfId="235" applyFont="1"/>
    <xf numFmtId="0" fontId="106" fillId="0" borderId="0" xfId="235" applyFont="1"/>
    <xf numFmtId="0" fontId="3" fillId="0" borderId="0" xfId="235"/>
    <xf numFmtId="0" fontId="109" fillId="0" borderId="0" xfId="235" applyFont="1"/>
    <xf numFmtId="0" fontId="109" fillId="0" borderId="52" xfId="235" applyFont="1" applyBorder="1"/>
    <xf numFmtId="0" fontId="111" fillId="0" borderId="52" xfId="235" applyFont="1" applyBorder="1"/>
    <xf numFmtId="0" fontId="111" fillId="77" borderId="52" xfId="235" applyFont="1" applyFill="1" applyBorder="1"/>
    <xf numFmtId="0" fontId="109" fillId="0" borderId="52" xfId="235" quotePrefix="1" applyFont="1" applyBorder="1" applyAlignment="1">
      <alignment horizontal="left"/>
    </xf>
    <xf numFmtId="0" fontId="109" fillId="0" borderId="50" xfId="235" applyFont="1" applyFill="1" applyBorder="1" applyAlignment="1">
      <alignment horizontal="left"/>
    </xf>
    <xf numFmtId="0" fontId="109" fillId="0" borderId="50" xfId="235" quotePrefix="1" applyFont="1" applyFill="1" applyBorder="1" applyAlignment="1">
      <alignment horizontal="left"/>
    </xf>
    <xf numFmtId="0" fontId="109" fillId="0" borderId="51" xfId="235" quotePrefix="1" applyFont="1" applyFill="1" applyBorder="1" applyAlignment="1">
      <alignment horizontal="left"/>
    </xf>
    <xf numFmtId="0" fontId="109" fillId="0" borderId="52" xfId="235" quotePrefix="1" applyFont="1" applyFill="1" applyBorder="1" applyAlignment="1">
      <alignment horizontal="left"/>
    </xf>
    <xf numFmtId="0" fontId="108" fillId="0" borderId="51" xfId="235" quotePrefix="1" applyFont="1" applyFill="1" applyBorder="1" applyAlignment="1">
      <alignment horizontal="right"/>
    </xf>
    <xf numFmtId="0" fontId="109" fillId="0" borderId="50" xfId="235" applyFont="1" applyFill="1" applyBorder="1" applyAlignment="1">
      <alignment horizontal="right"/>
    </xf>
    <xf numFmtId="0" fontId="109" fillId="0" borderId="51" xfId="235" applyFont="1" applyFill="1" applyBorder="1" applyAlignment="1">
      <alignment horizontal="right"/>
    </xf>
    <xf numFmtId="0" fontId="109" fillId="0" borderId="52" xfId="235" applyFont="1" applyFill="1" applyBorder="1" applyAlignment="1">
      <alignment horizontal="right"/>
    </xf>
    <xf numFmtId="0" fontId="108" fillId="0" borderId="50" xfId="235" quotePrefix="1" applyFont="1" applyFill="1" applyBorder="1" applyAlignment="1">
      <alignment horizontal="left"/>
    </xf>
    <xf numFmtId="0" fontId="108" fillId="0" borderId="52" xfId="235" quotePrefix="1" applyFont="1" applyFill="1" applyBorder="1" applyAlignment="1">
      <alignment horizontal="left"/>
    </xf>
    <xf numFmtId="0" fontId="109" fillId="0" borderId="44" xfId="235" applyFont="1" applyBorder="1"/>
    <xf numFmtId="0" fontId="109" fillId="0" borderId="45" xfId="235" applyFont="1" applyBorder="1"/>
    <xf numFmtId="0" fontId="109" fillId="0" borderId="46" xfId="235" applyFont="1" applyBorder="1"/>
    <xf numFmtId="0" fontId="110" fillId="0" borderId="0" xfId="235" quotePrefix="1" applyFont="1" applyAlignment="1">
      <alignment horizontal="left"/>
    </xf>
    <xf numFmtId="0" fontId="71" fillId="0" borderId="0" xfId="522" applyFont="1" applyAlignment="1" applyProtection="1"/>
    <xf numFmtId="194" fontId="78" fillId="0" borderId="0" xfId="511" applyFont="1"/>
    <xf numFmtId="3" fontId="78" fillId="0" borderId="0" xfId="511" applyNumberFormat="1" applyFont="1"/>
    <xf numFmtId="0" fontId="78" fillId="0" borderId="0" xfId="511" applyNumberFormat="1" applyFont="1"/>
    <xf numFmtId="196" fontId="78" fillId="0" borderId="79" xfId="511" applyNumberFormat="1" applyFont="1" applyBorder="1"/>
    <xf numFmtId="196" fontId="5" fillId="0" borderId="61" xfId="511" applyNumberFormat="1" applyFont="1" applyFill="1" applyBorder="1" applyAlignment="1" applyProtection="1">
      <alignment horizontal="left" indent="1"/>
    </xf>
    <xf numFmtId="0" fontId="5" fillId="0" borderId="61" xfId="0" applyFont="1" applyFill="1" applyBorder="1" applyAlignment="1">
      <alignment horizontal="left" indent="2"/>
    </xf>
    <xf numFmtId="0" fontId="5" fillId="0" borderId="61" xfId="0" applyFont="1" applyFill="1" applyBorder="1" applyAlignment="1">
      <alignment horizontal="left" indent="1"/>
    </xf>
    <xf numFmtId="196" fontId="78" fillId="0" borderId="79" xfId="511" applyNumberFormat="1" applyFont="1" applyBorder="1" applyAlignment="1">
      <alignment horizontal="right"/>
    </xf>
    <xf numFmtId="194" fontId="5" fillId="0" borderId="0" xfId="511" applyFont="1" applyFill="1" applyBorder="1" applyAlignment="1">
      <alignment horizontal="right" vertical="center"/>
    </xf>
    <xf numFmtId="194" fontId="88" fillId="0" borderId="0" xfId="511" applyFont="1"/>
    <xf numFmtId="194" fontId="78" fillId="0" borderId="0" xfId="511" applyFont="1" applyFill="1"/>
    <xf numFmtId="194" fontId="79" fillId="0" borderId="0" xfId="511" applyFont="1" applyFill="1" applyAlignment="1">
      <alignment horizontal="center" vertical="center" wrapText="1"/>
    </xf>
    <xf numFmtId="0" fontId="77" fillId="0" borderId="0" xfId="512" applyNumberFormat="1" applyFont="1" applyAlignment="1" applyProtection="1"/>
    <xf numFmtId="168" fontId="5" fillId="0" borderId="0" xfId="5" applyNumberFormat="1" applyFont="1" applyFill="1" applyBorder="1" applyAlignment="1">
      <alignment horizontal="center" vertical="center"/>
    </xf>
    <xf numFmtId="168" fontId="5" fillId="0" borderId="0" xfId="5" applyNumberFormat="1" applyFont="1" applyFill="1" applyAlignment="1">
      <alignment horizontal="center" vertical="center"/>
    </xf>
    <xf numFmtId="0" fontId="112" fillId="0" borderId="49" xfId="514" quotePrefix="1" applyFont="1" applyBorder="1" applyAlignment="1">
      <alignment horizontal="center" vertical="center" wrapText="1"/>
    </xf>
    <xf numFmtId="0" fontId="40" fillId="0" borderId="0" xfId="514" applyFont="1" applyAlignment="1">
      <alignment horizontal="center"/>
    </xf>
    <xf numFmtId="0" fontId="40" fillId="0" borderId="83" xfId="514" applyFont="1" applyBorder="1" applyAlignment="1">
      <alignment horizontal="center"/>
    </xf>
    <xf numFmtId="0" fontId="112" fillId="0" borderId="48" xfId="514" applyFont="1" applyFill="1" applyBorder="1" applyAlignment="1">
      <alignment horizontal="center" vertical="center" wrapText="1"/>
    </xf>
    <xf numFmtId="0" fontId="112" fillId="0" borderId="48" xfId="514" quotePrefix="1" applyFont="1" applyFill="1" applyBorder="1" applyAlignment="1">
      <alignment horizontal="center" vertical="center" wrapText="1"/>
    </xf>
    <xf numFmtId="0" fontId="112" fillId="0" borderId="48" xfId="514" applyFont="1" applyBorder="1" applyAlignment="1">
      <alignment horizontal="center" vertical="center" wrapText="1"/>
    </xf>
    <xf numFmtId="0" fontId="115" fillId="0" borderId="46" xfId="514" applyFont="1" applyBorder="1" applyAlignment="1">
      <alignment horizontal="center"/>
    </xf>
    <xf numFmtId="0" fontId="115" fillId="0" borderId="45" xfId="514" applyFont="1" applyBorder="1" applyAlignment="1">
      <alignment horizontal="center"/>
    </xf>
    <xf numFmtId="0" fontId="109" fillId="0" borderId="51" xfId="514" applyFont="1" applyBorder="1"/>
    <xf numFmtId="0" fontId="109" fillId="0" borderId="52" xfId="514" applyFont="1" applyBorder="1"/>
    <xf numFmtId="0" fontId="109" fillId="0" borderId="53" xfId="514" applyFont="1" applyBorder="1"/>
    <xf numFmtId="0" fontId="109" fillId="0" borderId="54" xfId="514" applyFont="1" applyBorder="1"/>
    <xf numFmtId="0" fontId="109" fillId="0" borderId="55" xfId="514" applyFont="1" applyBorder="1"/>
    <xf numFmtId="0" fontId="109" fillId="0" borderId="43" xfId="514" applyFont="1" applyBorder="1"/>
    <xf numFmtId="0" fontId="109" fillId="0" borderId="42" xfId="514" applyFont="1" applyBorder="1"/>
    <xf numFmtId="0" fontId="109" fillId="0" borderId="56" xfId="514" applyFont="1" applyBorder="1"/>
    <xf numFmtId="0" fontId="109" fillId="0" borderId="57" xfId="514" applyFont="1" applyBorder="1"/>
    <xf numFmtId="0" fontId="109" fillId="0" borderId="58" xfId="514" applyFont="1" applyBorder="1"/>
    <xf numFmtId="0" fontId="109" fillId="0" borderId="59" xfId="514" applyFont="1" applyBorder="1"/>
    <xf numFmtId="0" fontId="109" fillId="0" borderId="60" xfId="514" applyFont="1" applyBorder="1"/>
    <xf numFmtId="0" fontId="109" fillId="0" borderId="79" xfId="514" applyFont="1" applyBorder="1"/>
    <xf numFmtId="0" fontId="109" fillId="0" borderId="61" xfId="514" applyFont="1" applyBorder="1"/>
    <xf numFmtId="0" fontId="109" fillId="73" borderId="61" xfId="514" applyFont="1" applyFill="1" applyBorder="1"/>
    <xf numFmtId="0" fontId="109" fillId="0" borderId="62" xfId="514" applyFont="1" applyBorder="1"/>
    <xf numFmtId="0" fontId="109" fillId="77" borderId="79" xfId="514" applyFont="1" applyFill="1" applyBorder="1"/>
    <xf numFmtId="0" fontId="109" fillId="77" borderId="61" xfId="514" applyFont="1" applyFill="1" applyBorder="1"/>
    <xf numFmtId="0" fontId="109" fillId="77" borderId="62" xfId="514" applyFont="1" applyFill="1" applyBorder="1"/>
    <xf numFmtId="0" fontId="109" fillId="77" borderId="52" xfId="514" applyFont="1" applyFill="1" applyBorder="1"/>
    <xf numFmtId="0" fontId="109" fillId="77" borderId="51" xfId="514" applyFont="1" applyFill="1" applyBorder="1"/>
    <xf numFmtId="0" fontId="109" fillId="0" borderId="63" xfId="514" applyFont="1" applyBorder="1"/>
    <xf numFmtId="0" fontId="109" fillId="0" borderId="64" xfId="514" applyFont="1" applyBorder="1"/>
    <xf numFmtId="0" fontId="109" fillId="73" borderId="64" xfId="514" applyFont="1" applyFill="1" applyBorder="1"/>
    <xf numFmtId="0" fontId="109" fillId="0" borderId="65" xfId="514" applyFont="1" applyBorder="1"/>
    <xf numFmtId="0" fontId="109" fillId="0" borderId="66" xfId="514" applyFont="1" applyBorder="1"/>
    <xf numFmtId="0" fontId="109" fillId="0" borderId="67" xfId="514" applyFont="1" applyBorder="1"/>
    <xf numFmtId="0" fontId="109" fillId="0" borderId="68" xfId="514" applyFont="1" applyBorder="1"/>
    <xf numFmtId="0" fontId="109" fillId="0" borderId="69" xfId="514" applyFont="1" applyBorder="1"/>
    <xf numFmtId="0" fontId="109" fillId="73" borderId="69" xfId="514" applyFont="1" applyFill="1" applyBorder="1"/>
    <xf numFmtId="0" fontId="109" fillId="0" borderId="70" xfId="514" applyFont="1" applyBorder="1"/>
    <xf numFmtId="0" fontId="109" fillId="0" borderId="71" xfId="514" applyFont="1" applyBorder="1"/>
    <xf numFmtId="0" fontId="109" fillId="0" borderId="72" xfId="514" applyFont="1" applyBorder="1"/>
    <xf numFmtId="0" fontId="109" fillId="0" borderId="73" xfId="514" applyFont="1" applyBorder="1"/>
    <xf numFmtId="0" fontId="109" fillId="0" borderId="74" xfId="514" applyFont="1" applyBorder="1"/>
    <xf numFmtId="0" fontId="109" fillId="0" borderId="75" xfId="514" applyFont="1" applyBorder="1"/>
    <xf numFmtId="0" fontId="109" fillId="0" borderId="76" xfId="514" applyFont="1" applyBorder="1"/>
    <xf numFmtId="0" fontId="109" fillId="0" borderId="77" xfId="514" applyFont="1" applyBorder="1"/>
    <xf numFmtId="0" fontId="109" fillId="0" borderId="78" xfId="514" applyFont="1" applyBorder="1"/>
    <xf numFmtId="0" fontId="109" fillId="0" borderId="45" xfId="514" applyFont="1" applyBorder="1"/>
    <xf numFmtId="0" fontId="109" fillId="0" borderId="46" xfId="514" applyFont="1" applyBorder="1"/>
    <xf numFmtId="0" fontId="109" fillId="0" borderId="47" xfId="514" applyFont="1" applyBorder="1"/>
    <xf numFmtId="0" fontId="109" fillId="0" borderId="48" xfId="514" applyFont="1" applyBorder="1"/>
    <xf numFmtId="0" fontId="109" fillId="0" borderId="49" xfId="514" applyFont="1" applyBorder="1"/>
    <xf numFmtId="0" fontId="113" fillId="0" borderId="52" xfId="235" applyFont="1" applyBorder="1" applyAlignment="1"/>
    <xf numFmtId="0" fontId="5" fillId="0" borderId="21" xfId="507" applyFont="1" applyBorder="1" applyAlignment="1">
      <alignment horizontal="center" vertical="center"/>
    </xf>
    <xf numFmtId="0" fontId="79" fillId="0" borderId="21" xfId="507" applyFont="1" applyBorder="1" applyAlignment="1">
      <alignment horizontal="right" vertical="center"/>
    </xf>
    <xf numFmtId="0" fontId="79" fillId="0" borderId="21" xfId="507" applyFont="1" applyBorder="1" applyAlignment="1">
      <alignment horizontal="center" vertical="center"/>
    </xf>
    <xf numFmtId="3" fontId="79" fillId="0" borderId="21" xfId="14" applyNumberFormat="1" applyFont="1" applyBorder="1"/>
    <xf numFmtId="168" fontId="84" fillId="74" borderId="0" xfId="5" applyNumberFormat="1" applyFont="1" applyFill="1" applyBorder="1" applyAlignment="1">
      <alignment vertical="center" wrapText="1"/>
    </xf>
    <xf numFmtId="168" fontId="84" fillId="74" borderId="0" xfId="5" applyNumberFormat="1" applyFont="1" applyFill="1" applyBorder="1" applyAlignment="1">
      <alignment vertical="center"/>
    </xf>
    <xf numFmtId="168" fontId="84" fillId="74" borderId="0" xfId="5" applyNumberFormat="1" applyFont="1" applyFill="1" applyBorder="1" applyAlignment="1">
      <alignment horizontal="center" vertical="center" wrapText="1"/>
    </xf>
    <xf numFmtId="169" fontId="92" fillId="0" borderId="0" xfId="5" applyNumberFormat="1" applyFont="1" applyFill="1" applyBorder="1" applyAlignment="1">
      <alignment horizontal="center" vertical="center"/>
    </xf>
    <xf numFmtId="169" fontId="79" fillId="0" borderId="0" xfId="5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/>
    </xf>
    <xf numFmtId="168" fontId="79" fillId="73" borderId="5" xfId="6" applyNumberFormat="1" applyFont="1" applyFill="1" applyBorder="1" applyAlignment="1">
      <alignment horizontal="center" vertical="center" wrapText="1"/>
    </xf>
    <xf numFmtId="0" fontId="5" fillId="0" borderId="3" xfId="5" applyNumberFormat="1" applyFont="1" applyFill="1" applyBorder="1" applyAlignment="1">
      <alignment horizontal="center" vertical="center"/>
    </xf>
    <xf numFmtId="168" fontId="79" fillId="0" borderId="0" xfId="6" applyNumberFormat="1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/>
    </xf>
    <xf numFmtId="0" fontId="79" fillId="0" borderId="2" xfId="0" applyNumberFormat="1" applyFont="1" applyFill="1" applyBorder="1" applyAlignment="1">
      <alignment horizontal="center" vertical="center"/>
    </xf>
    <xf numFmtId="0" fontId="79" fillId="0" borderId="21" xfId="5" quotePrefix="1" applyNumberFormat="1" applyFont="1" applyFill="1" applyBorder="1" applyAlignment="1">
      <alignment horizontal="center" vertical="center"/>
    </xf>
    <xf numFmtId="0" fontId="79" fillId="0" borderId="0" xfId="5" quotePrefix="1" applyNumberFormat="1" applyFont="1" applyFill="1" applyBorder="1" applyAlignment="1">
      <alignment horizontal="center" vertical="center"/>
    </xf>
    <xf numFmtId="0" fontId="5" fillId="0" borderId="38" xfId="15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/>
    </xf>
    <xf numFmtId="0" fontId="79" fillId="0" borderId="0" xfId="14" applyFont="1" applyFill="1" applyBorder="1" applyAlignment="1">
      <alignment horizontal="left" indent="2"/>
    </xf>
    <xf numFmtId="0" fontId="5" fillId="0" borderId="0" xfId="14" applyFont="1" applyFill="1" applyBorder="1" applyAlignment="1">
      <alignment horizontal="left" indent="4"/>
    </xf>
    <xf numFmtId="0" fontId="5" fillId="0" borderId="37" xfId="14" applyFont="1" applyFill="1" applyBorder="1" applyAlignment="1">
      <alignment horizontal="left" indent="1"/>
    </xf>
    <xf numFmtId="0" fontId="5" fillId="0" borderId="2" xfId="14" applyFont="1" applyFill="1" applyBorder="1" applyAlignment="1">
      <alignment horizontal="left" indent="1"/>
    </xf>
    <xf numFmtId="0" fontId="5" fillId="0" borderId="0" xfId="14" applyFont="1" applyFill="1" applyBorder="1" applyAlignment="1">
      <alignment horizontal="left" indent="2"/>
    </xf>
    <xf numFmtId="0" fontId="79" fillId="0" borderId="2" xfId="5" quotePrefix="1" applyNumberFormat="1" applyFont="1" applyFill="1" applyBorder="1" applyAlignment="1">
      <alignment horizontal="center" vertical="center"/>
    </xf>
    <xf numFmtId="167" fontId="5" fillId="0" borderId="0" xfId="4" applyNumberFormat="1" applyFont="1" applyFill="1" applyAlignment="1">
      <alignment horizontal="right"/>
    </xf>
    <xf numFmtId="0" fontId="88" fillId="0" borderId="0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72" fontId="88" fillId="0" borderId="0" xfId="0" applyNumberFormat="1" applyFont="1" applyFill="1"/>
    <xf numFmtId="170" fontId="88" fillId="0" borderId="0" xfId="0" applyNumberFormat="1" applyFont="1" applyFill="1" applyBorder="1"/>
    <xf numFmtId="168" fontId="79" fillId="0" borderId="2" xfId="6" applyNumberFormat="1" applyFont="1" applyFill="1" applyBorder="1" applyAlignment="1">
      <alignment horizontal="center" vertical="center" wrapText="1"/>
    </xf>
    <xf numFmtId="0" fontId="79" fillId="0" borderId="2" xfId="5" applyNumberFormat="1" applyFont="1" applyFill="1" applyBorder="1" applyAlignment="1">
      <alignment horizontal="center" vertical="center"/>
    </xf>
    <xf numFmtId="169" fontId="5" fillId="0" borderId="0" xfId="234" applyNumberFormat="1" applyFont="1" applyFill="1" applyBorder="1" applyAlignment="1">
      <alignment vertical="center"/>
    </xf>
    <xf numFmtId="0" fontId="79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7" fontId="5" fillId="0" borderId="0" xfId="0" applyNumberFormat="1" applyFont="1" applyFill="1" applyAlignment="1">
      <alignment horizontal="left" indent="2"/>
    </xf>
    <xf numFmtId="0" fontId="101" fillId="0" borderId="0" xfId="0" applyFont="1" applyFill="1" applyBorder="1" applyAlignment="1">
      <alignment horizontal="center" vertical="center"/>
    </xf>
    <xf numFmtId="0" fontId="78" fillId="0" borderId="80" xfId="511" applyNumberFormat="1" applyFont="1" applyBorder="1" applyAlignment="1">
      <alignment horizontal="center" vertical="center"/>
    </xf>
    <xf numFmtId="0" fontId="78" fillId="0" borderId="61" xfId="511" applyNumberFormat="1" applyFont="1" applyBorder="1" applyAlignment="1">
      <alignment horizontal="center" vertical="center"/>
    </xf>
    <xf numFmtId="0" fontId="78" fillId="82" borderId="101" xfId="511" applyNumberFormat="1" applyFont="1" applyFill="1" applyBorder="1" applyAlignment="1">
      <alignment horizontal="center" vertical="center" wrapText="1"/>
    </xf>
    <xf numFmtId="0" fontId="78" fillId="81" borderId="101" xfId="511" applyNumberFormat="1" applyFont="1" applyFill="1" applyBorder="1" applyAlignment="1">
      <alignment horizontal="center" vertical="center" wrapText="1"/>
    </xf>
    <xf numFmtId="0" fontId="78" fillId="80" borderId="101" xfId="511" applyNumberFormat="1" applyFont="1" applyFill="1" applyBorder="1" applyAlignment="1">
      <alignment horizontal="center" vertical="center" wrapText="1"/>
    </xf>
    <xf numFmtId="0" fontId="78" fillId="79" borderId="101" xfId="511" applyNumberFormat="1" applyFont="1" applyFill="1" applyBorder="1" applyAlignment="1">
      <alignment horizontal="center" vertical="center" wrapText="1"/>
    </xf>
    <xf numFmtId="0" fontId="78" fillId="78" borderId="101" xfId="511" applyNumberFormat="1" applyFont="1" applyFill="1" applyBorder="1" applyAlignment="1">
      <alignment horizontal="center" vertical="center" wrapText="1"/>
    </xf>
    <xf numFmtId="0" fontId="78" fillId="82" borderId="102" xfId="511" applyNumberFormat="1" applyFont="1" applyFill="1" applyBorder="1" applyAlignment="1">
      <alignment horizontal="center" vertical="center" wrapText="1"/>
    </xf>
    <xf numFmtId="0" fontId="78" fillId="81" borderId="102" xfId="511" applyNumberFormat="1" applyFont="1" applyFill="1" applyBorder="1" applyAlignment="1">
      <alignment horizontal="center" vertical="center" wrapText="1"/>
    </xf>
    <xf numFmtId="0" fontId="78" fillId="80" borderId="102" xfId="511" applyNumberFormat="1" applyFont="1" applyFill="1" applyBorder="1" applyAlignment="1">
      <alignment horizontal="center" vertical="center" wrapText="1"/>
    </xf>
    <xf numFmtId="0" fontId="78" fillId="79" borderId="102" xfId="511" applyNumberFormat="1" applyFont="1" applyFill="1" applyBorder="1" applyAlignment="1">
      <alignment horizontal="center" vertical="center" wrapText="1"/>
    </xf>
    <xf numFmtId="196" fontId="154" fillId="0" borderId="79" xfId="511" applyNumberFormat="1" applyFont="1" applyBorder="1" applyAlignment="1">
      <alignment horizontal="right"/>
    </xf>
    <xf numFmtId="0" fontId="88" fillId="0" borderId="101" xfId="511" applyNumberFormat="1" applyFont="1" applyBorder="1"/>
    <xf numFmtId="196" fontId="88" fillId="0" borderId="102" xfId="511" applyNumberFormat="1" applyFont="1" applyBorder="1"/>
    <xf numFmtId="196" fontId="78" fillId="0" borderId="101" xfId="511" applyNumberFormat="1" applyFont="1" applyBorder="1"/>
    <xf numFmtId="196" fontId="78" fillId="0" borderId="0" xfId="511" applyNumberFormat="1" applyFont="1" applyBorder="1"/>
    <xf numFmtId="0" fontId="78" fillId="71" borderId="103" xfId="511" applyNumberFormat="1" applyFont="1" applyFill="1" applyBorder="1" applyAlignment="1">
      <alignment horizontal="center" vertical="center" wrapText="1"/>
    </xf>
    <xf numFmtId="0" fontId="78" fillId="86" borderId="103" xfId="511" applyNumberFormat="1" applyFont="1" applyFill="1" applyBorder="1" applyAlignment="1">
      <alignment horizontal="center" vertical="center" wrapText="1"/>
    </xf>
    <xf numFmtId="0" fontId="78" fillId="85" borderId="103" xfId="511" applyNumberFormat="1" applyFont="1" applyFill="1" applyBorder="1" applyAlignment="1">
      <alignment horizontal="center" vertical="center" wrapText="1"/>
    </xf>
    <xf numFmtId="0" fontId="78" fillId="84" borderId="103" xfId="511" applyNumberFormat="1" applyFont="1" applyFill="1" applyBorder="1" applyAlignment="1">
      <alignment horizontal="center" vertical="center" wrapText="1"/>
    </xf>
    <xf numFmtId="0" fontId="78" fillId="95" borderId="103" xfId="511" applyNumberFormat="1" applyFont="1" applyFill="1" applyBorder="1" applyAlignment="1">
      <alignment horizontal="center" vertical="center" wrapText="1"/>
    </xf>
    <xf numFmtId="0" fontId="78" fillId="78" borderId="102" xfId="511" applyNumberFormat="1" applyFont="1" applyFill="1" applyBorder="1" applyAlignment="1">
      <alignment horizontal="center" vertical="center" wrapText="1"/>
    </xf>
    <xf numFmtId="0" fontId="129" fillId="0" borderId="0" xfId="1256" applyFont="1" applyFill="1" applyAlignment="1">
      <alignment vertical="center"/>
    </xf>
    <xf numFmtId="0" fontId="40" fillId="0" borderId="0" xfId="1256" applyFont="1" applyAlignment="1">
      <alignment vertical="center"/>
    </xf>
    <xf numFmtId="0" fontId="3" fillId="0" borderId="0" xfId="1256" applyFont="1" applyAlignment="1">
      <alignment vertical="center"/>
    </xf>
    <xf numFmtId="37" fontId="156" fillId="0" borderId="0" xfId="279" applyNumberFormat="1" applyFont="1" applyFill="1"/>
    <xf numFmtId="37" fontId="136" fillId="0" borderId="0" xfId="279" applyNumberFormat="1" applyFont="1"/>
    <xf numFmtId="0" fontId="3" fillId="0" borderId="0" xfId="1256" applyFont="1" applyAlignment="1">
      <alignment horizontal="right" vertical="center"/>
    </xf>
    <xf numFmtId="3" fontId="3" fillId="0" borderId="0" xfId="1256" applyNumberFormat="1" applyFont="1" applyAlignment="1">
      <alignment vertical="center"/>
    </xf>
    <xf numFmtId="49" fontId="3" fillId="0" borderId="63" xfId="1256" applyNumberFormat="1" applyFont="1" applyFill="1" applyBorder="1" applyAlignment="1" applyProtection="1">
      <alignment horizontal="center" vertical="center" wrapText="1"/>
    </xf>
    <xf numFmtId="0" fontId="129" fillId="0" borderId="0" xfId="1256" applyFont="1" applyFill="1"/>
    <xf numFmtId="175" fontId="159" fillId="0" borderId="80" xfId="507" applyNumberFormat="1" applyFont="1" applyBorder="1" applyAlignment="1">
      <alignment vertical="center"/>
    </xf>
    <xf numFmtId="3" fontId="159" fillId="0" borderId="80" xfId="507" applyNumberFormat="1" applyFont="1" applyBorder="1" applyAlignment="1">
      <alignment vertical="center"/>
    </xf>
    <xf numFmtId="0" fontId="3" fillId="0" borderId="0" xfId="1256" applyFont="1"/>
    <xf numFmtId="0" fontId="160" fillId="0" borderId="0" xfId="1256" applyFont="1" applyFill="1"/>
    <xf numFmtId="175" fontId="161" fillId="0" borderId="61" xfId="507" applyNumberFormat="1" applyFont="1" applyBorder="1" applyAlignment="1">
      <alignment vertical="center"/>
    </xf>
    <xf numFmtId="3" fontId="161" fillId="0" borderId="61" xfId="507" applyNumberFormat="1" applyFont="1" applyBorder="1" applyAlignment="1">
      <alignment vertical="center"/>
    </xf>
    <xf numFmtId="0" fontId="162" fillId="0" borderId="0" xfId="1256" applyFont="1"/>
    <xf numFmtId="175" fontId="55" fillId="0" borderId="61" xfId="507" applyNumberFormat="1" applyFont="1" applyBorder="1" applyAlignment="1">
      <alignment vertical="center"/>
    </xf>
    <xf numFmtId="3" fontId="59" fillId="0" borderId="61" xfId="507" applyNumberFormat="1" applyFont="1" applyBorder="1" applyAlignment="1">
      <alignment vertical="center"/>
    </xf>
    <xf numFmtId="3" fontId="129" fillId="0" borderId="61" xfId="507" applyNumberFormat="1" applyFont="1" applyBorder="1" applyAlignment="1">
      <alignment vertical="center"/>
    </xf>
    <xf numFmtId="0" fontId="164" fillId="0" borderId="0" xfId="1256" applyFont="1"/>
    <xf numFmtId="175" fontId="55" fillId="0" borderId="61" xfId="507" applyNumberFormat="1" applyFont="1" applyFill="1" applyBorder="1" applyAlignment="1">
      <alignment vertical="center"/>
    </xf>
    <xf numFmtId="3" fontId="129" fillId="0" borderId="61" xfId="507" applyNumberFormat="1" applyFont="1" applyFill="1" applyBorder="1" applyAlignment="1">
      <alignment vertical="center"/>
    </xf>
    <xf numFmtId="175" fontId="59" fillId="0" borderId="61" xfId="507" applyNumberFormat="1" applyFont="1" applyFill="1" applyBorder="1" applyAlignment="1">
      <alignment horizontal="left" vertical="center" indent="1"/>
    </xf>
    <xf numFmtId="0" fontId="166" fillId="0" borderId="0" xfId="1256" applyFont="1" applyFill="1"/>
    <xf numFmtId="3" fontId="166" fillId="0" borderId="61" xfId="507" applyNumberFormat="1" applyFont="1" applyBorder="1" applyAlignment="1">
      <alignment vertical="center"/>
    </xf>
    <xf numFmtId="175" fontId="166" fillId="0" borderId="61" xfId="507" applyNumberFormat="1" applyFont="1" applyFill="1" applyBorder="1" applyAlignment="1">
      <alignment vertical="center"/>
    </xf>
    <xf numFmtId="175" fontId="159" fillId="0" borderId="61" xfId="1257" applyNumberFormat="1" applyFont="1" applyFill="1" applyBorder="1" applyAlignment="1">
      <alignment vertical="center"/>
    </xf>
    <xf numFmtId="3" fontId="115" fillId="0" borderId="61" xfId="507" applyNumberFormat="1" applyFont="1" applyFill="1" applyBorder="1" applyAlignment="1">
      <alignment vertical="center"/>
    </xf>
    <xf numFmtId="3" fontId="167" fillId="0" borderId="61" xfId="279" applyNumberFormat="1" applyFont="1" applyFill="1" applyBorder="1" applyAlignment="1">
      <alignment vertical="center"/>
    </xf>
    <xf numFmtId="175" fontId="59" fillId="0" borderId="61" xfId="507" applyNumberFormat="1" applyFont="1" applyBorder="1" applyAlignment="1">
      <alignment vertical="center"/>
    </xf>
    <xf numFmtId="175" fontId="159" fillId="0" borderId="89" xfId="507" applyNumberFormat="1" applyFont="1" applyBorder="1" applyAlignment="1">
      <alignment vertical="center"/>
    </xf>
    <xf numFmtId="3" fontId="159" fillId="0" borderId="89" xfId="507" applyNumberFormat="1" applyFont="1" applyBorder="1" applyAlignment="1">
      <alignment vertical="center"/>
    </xf>
    <xf numFmtId="0" fontId="3" fillId="0" borderId="0" xfId="0" applyFont="1" applyFill="1"/>
    <xf numFmtId="3" fontId="3" fillId="0" borderId="0" xfId="1256" applyNumberFormat="1" applyFont="1"/>
    <xf numFmtId="0" fontId="79" fillId="0" borderId="2" xfId="0" applyFont="1" applyFill="1" applyBorder="1" applyAlignment="1">
      <alignment horizontal="center" vertical="center"/>
    </xf>
    <xf numFmtId="0" fontId="79" fillId="0" borderId="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9" fontId="3" fillId="0" borderId="81" xfId="1256" applyNumberFormat="1" applyFont="1" applyFill="1" applyBorder="1" applyAlignment="1" applyProtection="1">
      <alignment horizontal="center" vertical="center" wrapText="1"/>
    </xf>
    <xf numFmtId="0" fontId="3" fillId="0" borderId="0" xfId="1256" applyFont="1" applyFill="1" applyAlignment="1">
      <alignment vertical="center"/>
    </xf>
    <xf numFmtId="3" fontId="159" fillId="0" borderId="80" xfId="507" applyNumberFormat="1" applyFont="1" applyFill="1" applyBorder="1" applyAlignment="1">
      <alignment vertical="center"/>
    </xf>
    <xf numFmtId="0" fontId="3" fillId="0" borderId="0" xfId="1256" applyFont="1" applyFill="1"/>
    <xf numFmtId="3" fontId="161" fillId="0" borderId="61" xfId="507" applyNumberFormat="1" applyFont="1" applyFill="1" applyBorder="1" applyAlignment="1">
      <alignment vertical="center"/>
    </xf>
    <xf numFmtId="3" fontId="59" fillId="0" borderId="61" xfId="507" applyNumberFormat="1" applyFont="1" applyFill="1" applyBorder="1" applyAlignment="1">
      <alignment vertical="center"/>
    </xf>
    <xf numFmtId="3" fontId="166" fillId="0" borderId="61" xfId="507" applyNumberFormat="1" applyFont="1" applyFill="1" applyBorder="1" applyAlignment="1">
      <alignment vertical="center"/>
    </xf>
    <xf numFmtId="3" fontId="159" fillId="0" borderId="89" xfId="507" applyNumberFormat="1" applyFont="1" applyFill="1" applyBorder="1" applyAlignment="1">
      <alignment vertical="center"/>
    </xf>
    <xf numFmtId="3" fontId="3" fillId="0" borderId="0" xfId="1256" applyNumberFormat="1" applyFont="1" applyFill="1"/>
    <xf numFmtId="0" fontId="168" fillId="77" borderId="89" xfId="0" applyFont="1" applyFill="1" applyBorder="1" applyAlignment="1">
      <alignment horizontal="center" vertical="center"/>
    </xf>
    <xf numFmtId="0" fontId="169" fillId="77" borderId="89" xfId="0" applyFont="1" applyFill="1" applyBorder="1" applyAlignment="1">
      <alignment horizontal="center" vertical="center"/>
    </xf>
    <xf numFmtId="0" fontId="169" fillId="77" borderId="89" xfId="0" applyFont="1" applyFill="1" applyBorder="1" applyAlignment="1">
      <alignment horizontal="center"/>
    </xf>
    <xf numFmtId="0" fontId="5" fillId="77" borderId="89" xfId="0" applyFont="1" applyFill="1" applyBorder="1" applyAlignment="1">
      <alignment horizontal="left" indent="1"/>
    </xf>
    <xf numFmtId="0" fontId="113" fillId="0" borderId="0" xfId="1256" applyFont="1" applyAlignment="1">
      <alignment horizontal="right" vertical="center"/>
    </xf>
    <xf numFmtId="0" fontId="78" fillId="0" borderId="0" xfId="507" applyFont="1" applyAlignment="1">
      <alignment horizontal="center"/>
    </xf>
    <xf numFmtId="0" fontId="5" fillId="81" borderId="0" xfId="0" applyFont="1" applyFill="1"/>
    <xf numFmtId="0" fontId="84" fillId="81" borderId="0" xfId="0" applyFont="1" applyFill="1"/>
    <xf numFmtId="165" fontId="5" fillId="81" borderId="0" xfId="0" applyNumberFormat="1" applyFont="1" applyFill="1"/>
    <xf numFmtId="0" fontId="91" fillId="81" borderId="0" xfId="0" applyFont="1" applyFill="1"/>
    <xf numFmtId="0" fontId="5" fillId="81" borderId="0" xfId="0" applyFont="1" applyFill="1" applyBorder="1"/>
    <xf numFmtId="170" fontId="5" fillId="81" borderId="0" xfId="0" applyNumberFormat="1" applyFont="1" applyFill="1"/>
    <xf numFmtId="0" fontId="78" fillId="0" borderId="0" xfId="0" applyFont="1" applyFill="1" applyBorder="1" applyAlignment="1">
      <alignment horizontal="left" indent="2"/>
    </xf>
    <xf numFmtId="0" fontId="88" fillId="0" borderId="0" xfId="0" applyFont="1" applyFill="1" applyBorder="1" applyAlignment="1">
      <alignment horizontal="left" vertical="center"/>
    </xf>
    <xf numFmtId="0" fontId="5" fillId="0" borderId="8" xfId="234" applyFont="1" applyFill="1" applyBorder="1" applyAlignment="1">
      <alignment horizontal="left"/>
    </xf>
    <xf numFmtId="0" fontId="124" fillId="0" borderId="0" xfId="235" applyFont="1" applyAlignment="1">
      <alignment vertical="center"/>
    </xf>
    <xf numFmtId="0" fontId="3" fillId="0" borderId="0" xfId="235" applyAlignment="1">
      <alignment vertical="center"/>
    </xf>
    <xf numFmtId="0" fontId="3" fillId="0" borderId="0" xfId="235" applyAlignment="1">
      <alignment horizontal="right" vertical="center"/>
    </xf>
    <xf numFmtId="0" fontId="3" fillId="0" borderId="0" xfId="235" applyAlignment="1">
      <alignment horizontal="center" vertical="center"/>
    </xf>
    <xf numFmtId="0" fontId="3" fillId="0" borderId="0" xfId="235" applyFill="1" applyAlignment="1">
      <alignment horizontal="right" vertical="center"/>
    </xf>
    <xf numFmtId="0" fontId="3" fillId="0" borderId="0" xfId="235" applyFill="1" applyAlignment="1">
      <alignment vertical="center"/>
    </xf>
    <xf numFmtId="0" fontId="89" fillId="0" borderId="2" xfId="0" applyFont="1" applyFill="1" applyBorder="1" applyAlignment="1">
      <alignment horizontal="left" vertical="center"/>
    </xf>
    <xf numFmtId="0" fontId="124" fillId="0" borderId="2" xfId="0" applyFont="1" applyFill="1" applyBorder="1" applyAlignment="1">
      <alignment horizontal="right" vertical="center"/>
    </xf>
    <xf numFmtId="0" fontId="124" fillId="0" borderId="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horizontal="right" vertical="center"/>
    </xf>
    <xf numFmtId="0" fontId="1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9" fillId="0" borderId="2" xfId="0" applyFont="1" applyFill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203" fontId="0" fillId="0" borderId="108" xfId="434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0" fillId="0" borderId="108" xfId="0" applyFont="1" applyBorder="1" applyAlignment="1">
      <alignment horizontal="center" vertical="center"/>
    </xf>
    <xf numFmtId="3" fontId="0" fillId="0" borderId="108" xfId="0" applyNumberFormat="1" applyBorder="1" applyAlignment="1">
      <alignment horizontal="right" vertical="center"/>
    </xf>
    <xf numFmtId="3" fontId="40" fillId="0" borderId="108" xfId="0" applyNumberFormat="1" applyFont="1" applyBorder="1" applyAlignment="1">
      <alignment horizontal="right" vertical="center"/>
    </xf>
    <xf numFmtId="204" fontId="0" fillId="0" borderId="108" xfId="0" applyNumberFormat="1" applyFill="1" applyBorder="1" applyAlignment="1">
      <alignment horizontal="right" vertical="center"/>
    </xf>
    <xf numFmtId="203" fontId="0" fillId="0" borderId="108" xfId="434" applyNumberFormat="1" applyFont="1" applyFill="1" applyBorder="1" applyAlignment="1">
      <alignment horizontal="right" vertical="center"/>
    </xf>
    <xf numFmtId="0" fontId="3" fillId="0" borderId="108" xfId="0" applyFont="1" applyBorder="1" applyAlignment="1">
      <alignment horizontal="center" vertical="center"/>
    </xf>
    <xf numFmtId="204" fontId="0" fillId="0" borderId="108" xfId="0" applyNumberFormat="1" applyBorder="1" applyAlignment="1">
      <alignment horizontal="right" vertical="center"/>
    </xf>
    <xf numFmtId="204" fontId="3" fillId="0" borderId="108" xfId="0" applyNumberFormat="1" applyFont="1" applyBorder="1" applyAlignment="1">
      <alignment horizontal="right" vertical="center"/>
    </xf>
    <xf numFmtId="2" fontId="0" fillId="0" borderId="108" xfId="0" applyNumberFormat="1" applyFill="1" applyBorder="1" applyAlignment="1">
      <alignment horizontal="right" vertical="center"/>
    </xf>
    <xf numFmtId="0" fontId="40" fillId="0" borderId="108" xfId="0" applyFont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/>
    </xf>
    <xf numFmtId="9" fontId="0" fillId="0" borderId="108" xfId="434" applyFont="1" applyFill="1" applyBorder="1" applyAlignment="1">
      <alignment horizontal="right" vertical="center"/>
    </xf>
    <xf numFmtId="0" fontId="3" fillId="0" borderId="108" xfId="0" applyFont="1" applyFill="1" applyBorder="1" applyAlignment="1">
      <alignment horizontal="right" vertical="center"/>
    </xf>
    <xf numFmtId="0" fontId="40" fillId="0" borderId="10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0" fillId="0" borderId="108" xfId="434" applyNumberFormat="1" applyFont="1" applyFill="1" applyBorder="1" applyAlignment="1">
      <alignment horizontal="right" vertical="center"/>
    </xf>
    <xf numFmtId="2" fontId="0" fillId="0" borderId="108" xfId="434" applyNumberFormat="1" applyFont="1" applyFill="1" applyBorder="1" applyAlignment="1">
      <alignment horizontal="right" vertical="center"/>
    </xf>
    <xf numFmtId="0" fontId="40" fillId="0" borderId="108" xfId="0" applyFont="1" applyFill="1" applyBorder="1" applyAlignment="1">
      <alignment horizontal="center" vertical="center"/>
    </xf>
    <xf numFmtId="0" fontId="178" fillId="0" borderId="108" xfId="0" applyFont="1" applyFill="1" applyBorder="1" applyAlignment="1">
      <alignment horizontal="right" vertical="center"/>
    </xf>
    <xf numFmtId="0" fontId="0" fillId="0" borderId="108" xfId="0" applyNumberFormat="1" applyFill="1" applyBorder="1" applyAlignment="1">
      <alignment horizontal="right" vertical="center"/>
    </xf>
    <xf numFmtId="3" fontId="0" fillId="0" borderId="108" xfId="0" applyNumberFormat="1" applyFill="1" applyBorder="1" applyAlignment="1">
      <alignment horizontal="right" vertical="center"/>
    </xf>
    <xf numFmtId="0" fontId="79" fillId="0" borderId="2" xfId="0" applyFont="1" applyFill="1" applyBorder="1" applyAlignment="1">
      <alignment horizontal="center" vertical="center"/>
    </xf>
    <xf numFmtId="0" fontId="79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9" fontId="3" fillId="0" borderId="64" xfId="125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0" borderId="0" xfId="507" applyFont="1" applyFill="1" applyAlignment="1">
      <alignment horizontal="center" vertical="center"/>
    </xf>
    <xf numFmtId="0" fontId="5" fillId="71" borderId="0" xfId="507" applyFont="1" applyFill="1" applyAlignment="1">
      <alignment horizontal="center"/>
    </xf>
    <xf numFmtId="169" fontId="94" fillId="0" borderId="0" xfId="5" applyNumberFormat="1" applyFont="1" applyFill="1" applyBorder="1" applyAlignment="1">
      <alignment horizontal="center"/>
    </xf>
    <xf numFmtId="168" fontId="94" fillId="0" borderId="0" xfId="5" applyNumberFormat="1" applyFont="1" applyFill="1" applyAlignment="1">
      <alignment horizontal="centerContinuous" vertical="center"/>
    </xf>
    <xf numFmtId="169" fontId="79" fillId="0" borderId="0" xfId="5" applyNumberFormat="1" applyFont="1" applyFill="1" applyBorder="1" applyAlignment="1">
      <alignment horizontal="left"/>
    </xf>
    <xf numFmtId="0" fontId="171" fillId="0" borderId="2" xfId="0" applyFont="1" applyFill="1" applyBorder="1" applyAlignment="1">
      <alignment vertical="center"/>
    </xf>
    <xf numFmtId="0" fontId="173" fillId="0" borderId="0" xfId="0" applyFont="1" applyFill="1"/>
    <xf numFmtId="0" fontId="88" fillId="0" borderId="0" xfId="0" applyFont="1" applyFill="1" applyAlignment="1">
      <alignment vertical="center"/>
    </xf>
    <xf numFmtId="0" fontId="5" fillId="0" borderId="0" xfId="7" applyFont="1" applyFill="1" applyAlignment="1">
      <alignment horizontal="left" indent="2"/>
    </xf>
    <xf numFmtId="0" fontId="5" fillId="0" borderId="8" xfId="0" applyFont="1" applyFill="1" applyBorder="1" applyAlignment="1">
      <alignment horizontal="left" indent="4"/>
    </xf>
    <xf numFmtId="0" fontId="5" fillId="0" borderId="0" xfId="0" applyFont="1" applyFill="1" applyBorder="1" applyAlignment="1"/>
    <xf numFmtId="0" fontId="3" fillId="0" borderId="50" xfId="235" applyFill="1" applyBorder="1" applyAlignment="1"/>
    <xf numFmtId="0" fontId="3" fillId="0" borderId="51" xfId="235" applyFill="1" applyBorder="1" applyAlignment="1"/>
    <xf numFmtId="0" fontId="109" fillId="0" borderId="50" xfId="235" applyFont="1" applyFill="1" applyBorder="1"/>
    <xf numFmtId="0" fontId="109" fillId="0" borderId="51" xfId="235" applyFont="1" applyFill="1" applyBorder="1"/>
    <xf numFmtId="0" fontId="108" fillId="0" borderId="51" xfId="235" applyFont="1" applyFill="1" applyBorder="1"/>
    <xf numFmtId="0" fontId="111" fillId="0" borderId="50" xfId="235" applyFont="1" applyFill="1" applyBorder="1"/>
    <xf numFmtId="0" fontId="111" fillId="0" borderId="51" xfId="235" applyFont="1" applyFill="1" applyBorder="1"/>
    <xf numFmtId="0" fontId="109" fillId="0" borderId="44" xfId="235" applyFont="1" applyFill="1" applyBorder="1"/>
    <xf numFmtId="0" fontId="109" fillId="0" borderId="45" xfId="235" applyFont="1" applyFill="1" applyBorder="1"/>
    <xf numFmtId="0" fontId="109" fillId="0" borderId="41" xfId="235" applyFont="1" applyFill="1" applyBorder="1"/>
    <xf numFmtId="0" fontId="3" fillId="0" borderId="89" xfId="1256" applyFont="1" applyFill="1" applyBorder="1" applyAlignment="1">
      <alignment horizontal="center" vertical="center" wrapText="1"/>
    </xf>
    <xf numFmtId="0" fontId="3" fillId="0" borderId="89" xfId="1256" applyFont="1" applyFill="1" applyBorder="1" applyAlignment="1">
      <alignment horizontal="center" vertical="center"/>
    </xf>
    <xf numFmtId="3" fontId="73" fillId="0" borderId="0" xfId="7" applyNumberFormat="1" applyFont="1" applyFill="1" applyBorder="1" applyAlignment="1">
      <alignment horizontal="left" vertical="center" wrapText="1"/>
    </xf>
    <xf numFmtId="168" fontId="84" fillId="74" borderId="0" xfId="5" applyNumberFormat="1" applyFont="1" applyFill="1" applyBorder="1" applyAlignment="1">
      <alignment horizontal="left" vertical="center" wrapText="1"/>
    </xf>
    <xf numFmtId="168" fontId="84" fillId="0" borderId="0" xfId="5" applyNumberFormat="1" applyFont="1" applyFill="1" applyBorder="1" applyAlignment="1">
      <alignment horizontal="left" vertical="center" wrapText="1"/>
    </xf>
    <xf numFmtId="0" fontId="89" fillId="74" borderId="0" xfId="0" applyFont="1" applyFill="1" applyAlignment="1">
      <alignment horizontal="center"/>
    </xf>
    <xf numFmtId="168" fontId="79" fillId="0" borderId="0" xfId="6" applyNumberFormat="1" applyFont="1" applyFill="1" applyBorder="1" applyAlignment="1">
      <alignment horizontal="center" vertical="center" wrapText="1"/>
    </xf>
    <xf numFmtId="0" fontId="79" fillId="73" borderId="2" xfId="5" applyNumberFormat="1" applyFont="1" applyFill="1" applyBorder="1" applyAlignment="1">
      <alignment horizontal="center" vertical="center"/>
    </xf>
    <xf numFmtId="168" fontId="79" fillId="0" borderId="0" xfId="5" applyNumberFormat="1" applyFont="1" applyFill="1" applyBorder="1" applyAlignment="1">
      <alignment horizontal="center" vertical="center"/>
    </xf>
    <xf numFmtId="168" fontId="79" fillId="0" borderId="2" xfId="5" applyNumberFormat="1" applyFont="1" applyFill="1" applyBorder="1" applyAlignment="1">
      <alignment horizontal="center" vertical="center"/>
    </xf>
    <xf numFmtId="168" fontId="5" fillId="0" borderId="0" xfId="5" applyNumberFormat="1" applyFont="1" applyFill="1" applyBorder="1" applyAlignment="1">
      <alignment horizontal="center" vertical="center"/>
    </xf>
    <xf numFmtId="168" fontId="5" fillId="0" borderId="2" xfId="5" applyNumberFormat="1" applyFont="1" applyFill="1" applyBorder="1" applyAlignment="1">
      <alignment horizontal="center" vertical="center"/>
    </xf>
    <xf numFmtId="0" fontId="5" fillId="73" borderId="2" xfId="5" applyNumberFormat="1" applyFont="1" applyFill="1" applyBorder="1" applyAlignment="1">
      <alignment horizontal="center" vertical="center"/>
    </xf>
    <xf numFmtId="168" fontId="5" fillId="0" borderId="1" xfId="5" applyNumberFormat="1" applyFont="1" applyFill="1" applyBorder="1" applyAlignment="1">
      <alignment horizontal="center" vertical="center"/>
    </xf>
    <xf numFmtId="168" fontId="5" fillId="0" borderId="4" xfId="5" applyNumberFormat="1" applyFont="1" applyFill="1" applyBorder="1" applyAlignment="1">
      <alignment horizontal="center" vertical="center"/>
    </xf>
    <xf numFmtId="168" fontId="79" fillId="0" borderId="88" xfId="6" applyNumberFormat="1" applyFont="1" applyFill="1" applyBorder="1" applyAlignment="1">
      <alignment horizontal="center" vertical="center" wrapText="1"/>
    </xf>
    <xf numFmtId="168" fontId="5" fillId="0" borderId="0" xfId="5" applyNumberFormat="1" applyFont="1" applyFill="1" applyAlignment="1">
      <alignment horizontal="center" vertical="center"/>
    </xf>
    <xf numFmtId="0" fontId="84" fillId="74" borderId="0" xfId="12" quotePrefix="1" applyFont="1" applyFill="1" applyAlignment="1" applyProtection="1">
      <alignment horizontal="left" vertical="center"/>
    </xf>
    <xf numFmtId="0" fontId="84" fillId="74" borderId="0" xfId="12" applyFont="1" applyFill="1" applyAlignment="1" applyProtection="1">
      <alignment horizontal="left" vertical="center"/>
    </xf>
    <xf numFmtId="165" fontId="79" fillId="0" borderId="6" xfId="0" applyNumberFormat="1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 vertical="center"/>
    </xf>
    <xf numFmtId="0" fontId="79" fillId="0" borderId="2" xfId="0" applyFont="1" applyFill="1" applyBorder="1" applyAlignment="1">
      <alignment horizontal="center" vertical="center"/>
    </xf>
    <xf numFmtId="0" fontId="79" fillId="0" borderId="5" xfId="0" applyNumberFormat="1" applyFont="1" applyFill="1" applyBorder="1" applyAlignment="1">
      <alignment horizontal="center" vertical="center"/>
    </xf>
    <xf numFmtId="0" fontId="79" fillId="0" borderId="2" xfId="0" applyNumberFormat="1" applyFont="1" applyFill="1" applyBorder="1" applyAlignment="1">
      <alignment horizontal="center" vertical="center"/>
    </xf>
    <xf numFmtId="0" fontId="84" fillId="81" borderId="0" xfId="12" quotePrefix="1" applyFont="1" applyFill="1" applyAlignment="1" applyProtection="1">
      <alignment horizontal="left" vertical="center"/>
    </xf>
    <xf numFmtId="0" fontId="84" fillId="81" borderId="0" xfId="12" applyFont="1" applyFill="1" applyAlignment="1" applyProtection="1">
      <alignment horizontal="left" vertical="center"/>
    </xf>
    <xf numFmtId="0" fontId="5" fillId="0" borderId="2" xfId="0" applyFont="1" applyFill="1" applyBorder="1" applyAlignment="1">
      <alignment horizontal="center"/>
    </xf>
    <xf numFmtId="0" fontId="79" fillId="0" borderId="6" xfId="0" applyFont="1" applyFill="1" applyBorder="1" applyAlignment="1">
      <alignment horizontal="center"/>
    </xf>
    <xf numFmtId="0" fontId="88" fillId="0" borderId="2" xfId="0" applyFont="1" applyFill="1" applyBorder="1" applyAlignment="1">
      <alignment horizontal="center"/>
    </xf>
    <xf numFmtId="0" fontId="79" fillId="0" borderId="2" xfId="7" applyFont="1" applyFill="1" applyBorder="1" applyAlignment="1">
      <alignment horizontal="center"/>
    </xf>
    <xf numFmtId="165" fontId="79" fillId="0" borderId="2" xfId="0" applyNumberFormat="1" applyFont="1" applyFill="1" applyBorder="1" applyAlignment="1">
      <alignment horizontal="center"/>
    </xf>
    <xf numFmtId="165" fontId="79" fillId="0" borderId="2" xfId="0" applyNumberFormat="1" applyFont="1" applyBorder="1" applyAlignment="1">
      <alignment horizontal="center"/>
    </xf>
    <xf numFmtId="0" fontId="79" fillId="0" borderId="2" xfId="0" applyFont="1" applyFill="1" applyBorder="1" applyAlignment="1">
      <alignment horizontal="center" vertical="center" wrapText="1"/>
    </xf>
    <xf numFmtId="0" fontId="79" fillId="0" borderId="2" xfId="5" applyNumberFormat="1" applyFont="1" applyFill="1" applyBorder="1" applyAlignment="1">
      <alignment horizontal="center" vertical="center"/>
    </xf>
    <xf numFmtId="165" fontId="79" fillId="0" borderId="2" xfId="0" applyNumberFormat="1" applyFont="1" applyFill="1" applyBorder="1" applyAlignment="1">
      <alignment horizontal="center" vertical="center"/>
    </xf>
    <xf numFmtId="165" fontId="7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112" fillId="0" borderId="42" xfId="235" quotePrefix="1" applyFont="1" applyBorder="1" applyAlignment="1">
      <alignment horizontal="center" vertical="center" wrapText="1"/>
    </xf>
    <xf numFmtId="0" fontId="113" fillId="0" borderId="45" xfId="235" applyFont="1" applyBorder="1" applyAlignment="1"/>
    <xf numFmtId="0" fontId="107" fillId="0" borderId="41" xfId="235" applyFont="1" applyFill="1" applyBorder="1" applyAlignment="1">
      <alignment horizontal="center" vertical="center"/>
    </xf>
    <xf numFmtId="0" fontId="3" fillId="0" borderId="42" xfId="235" applyFill="1" applyBorder="1" applyAlignment="1"/>
    <xf numFmtId="0" fontId="3" fillId="0" borderId="44" xfId="235" applyFill="1" applyBorder="1" applyAlignment="1"/>
    <xf numFmtId="0" fontId="3" fillId="0" borderId="45" xfId="235" applyFill="1" applyBorder="1" applyAlignment="1"/>
    <xf numFmtId="0" fontId="112" fillId="0" borderId="43" xfId="235" applyFont="1" applyBorder="1" applyAlignment="1">
      <alignment horizontal="center" vertical="center"/>
    </xf>
    <xf numFmtId="0" fontId="113" fillId="0" borderId="46" xfId="235" applyFont="1" applyBorder="1" applyAlignment="1"/>
    <xf numFmtId="0" fontId="112" fillId="0" borderId="43" xfId="235" quotePrefix="1" applyFont="1" applyBorder="1" applyAlignment="1">
      <alignment horizontal="center" vertical="center" wrapText="1"/>
    </xf>
    <xf numFmtId="0" fontId="112" fillId="0" borderId="41" xfId="235" applyFont="1" applyBorder="1" applyAlignment="1">
      <alignment horizontal="center" vertical="center" wrapText="1"/>
    </xf>
    <xf numFmtId="0" fontId="112" fillId="0" borderId="44" xfId="235" applyFont="1" applyBorder="1" applyAlignment="1">
      <alignment horizontal="center" vertical="center" wrapText="1"/>
    </xf>
    <xf numFmtId="0" fontId="112" fillId="0" borderId="87" xfId="235" quotePrefix="1" applyFont="1" applyFill="1" applyBorder="1" applyAlignment="1">
      <alignment horizontal="center" vertical="center" wrapText="1"/>
    </xf>
    <xf numFmtId="0" fontId="112" fillId="0" borderId="10" xfId="235" quotePrefix="1" applyFont="1" applyFill="1" applyBorder="1" applyAlignment="1">
      <alignment horizontal="center" vertical="center" wrapText="1"/>
    </xf>
    <xf numFmtId="0" fontId="112" fillId="0" borderId="87" xfId="235" applyFont="1" applyFill="1" applyBorder="1" applyAlignment="1">
      <alignment horizontal="center" vertical="center" wrapText="1"/>
    </xf>
    <xf numFmtId="0" fontId="112" fillId="0" borderId="10" xfId="235" applyFont="1" applyFill="1" applyBorder="1" applyAlignment="1">
      <alignment horizontal="center" vertical="center" wrapText="1"/>
    </xf>
    <xf numFmtId="0" fontId="112" fillId="0" borderId="87" xfId="235" applyFont="1" applyBorder="1" applyAlignment="1">
      <alignment horizontal="center" vertical="center" wrapText="1"/>
    </xf>
    <xf numFmtId="0" fontId="112" fillId="0" borderId="10" xfId="235" applyFont="1" applyBorder="1" applyAlignment="1">
      <alignment horizontal="center" vertical="center" wrapText="1"/>
    </xf>
    <xf numFmtId="0" fontId="112" fillId="0" borderId="45" xfId="235" quotePrefix="1" applyFont="1" applyBorder="1" applyAlignment="1">
      <alignment horizontal="center" vertical="center" wrapText="1"/>
    </xf>
    <xf numFmtId="0" fontId="40" fillId="0" borderId="108" xfId="0" applyFont="1" applyFill="1" applyBorder="1" applyAlignment="1">
      <alignment horizontal="center" vertical="center" wrapText="1"/>
    </xf>
    <xf numFmtId="0" fontId="40" fillId="0" borderId="108" xfId="0" applyFont="1" applyBorder="1" applyAlignment="1">
      <alignment horizontal="center" vertical="center" wrapText="1"/>
    </xf>
    <xf numFmtId="0" fontId="40" fillId="0" borderId="109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78" fillId="83" borderId="82" xfId="511" applyNumberFormat="1" applyFont="1" applyFill="1" applyBorder="1" applyAlignment="1">
      <alignment horizontal="center" vertical="center" wrapText="1"/>
    </xf>
    <xf numFmtId="0" fontId="78" fillId="83" borderId="5" xfId="511" applyNumberFormat="1" applyFont="1" applyFill="1" applyBorder="1" applyAlignment="1">
      <alignment horizontal="center" vertical="center" wrapText="1"/>
    </xf>
    <xf numFmtId="0" fontId="78" fillId="83" borderId="81" xfId="511" applyNumberFormat="1" applyFont="1" applyFill="1" applyBorder="1" applyAlignment="1">
      <alignment horizontal="center" vertical="center" wrapText="1"/>
    </xf>
    <xf numFmtId="0" fontId="78" fillId="83" borderId="65" xfId="511" applyNumberFormat="1" applyFont="1" applyFill="1" applyBorder="1" applyAlignment="1">
      <alignment horizontal="center" vertical="center" wrapText="1"/>
    </xf>
    <xf numFmtId="0" fontId="78" fillId="83" borderId="2" xfId="511" applyNumberFormat="1" applyFont="1" applyFill="1" applyBorder="1" applyAlignment="1">
      <alignment horizontal="center" vertical="center" wrapText="1"/>
    </xf>
    <xf numFmtId="0" fontId="78" fillId="83" borderId="63" xfId="511" applyNumberFormat="1" applyFont="1" applyFill="1" applyBorder="1" applyAlignment="1">
      <alignment horizontal="center" vertical="center" wrapText="1"/>
    </xf>
    <xf numFmtId="0" fontId="78" fillId="86" borderId="103" xfId="511" applyNumberFormat="1" applyFont="1" applyFill="1" applyBorder="1" applyAlignment="1">
      <alignment horizontal="center" vertical="center" wrapText="1"/>
    </xf>
    <xf numFmtId="0" fontId="78" fillId="86" borderId="102" xfId="511" applyNumberFormat="1" applyFont="1" applyFill="1" applyBorder="1" applyAlignment="1">
      <alignment horizontal="center" vertical="center" wrapText="1"/>
    </xf>
    <xf numFmtId="0" fontId="78" fillId="86" borderId="38" xfId="511" applyNumberFormat="1" applyFont="1" applyFill="1" applyBorder="1" applyAlignment="1">
      <alignment horizontal="center" vertical="center" wrapText="1"/>
    </xf>
    <xf numFmtId="0" fontId="78" fillId="85" borderId="103" xfId="511" applyNumberFormat="1" applyFont="1" applyFill="1" applyBorder="1" applyAlignment="1">
      <alignment horizontal="center" vertical="center" wrapText="1"/>
    </xf>
    <xf numFmtId="0" fontId="78" fillId="85" borderId="38" xfId="511" applyNumberFormat="1" applyFont="1" applyFill="1" applyBorder="1" applyAlignment="1">
      <alignment horizontal="center" vertical="center" wrapText="1"/>
    </xf>
    <xf numFmtId="0" fontId="78" fillId="84" borderId="103" xfId="511" applyNumberFormat="1" applyFont="1" applyFill="1" applyBorder="1" applyAlignment="1">
      <alignment horizontal="center" vertical="center" wrapText="1"/>
    </xf>
    <xf numFmtId="0" fontId="78" fillId="84" borderId="102" xfId="511" applyNumberFormat="1" applyFont="1" applyFill="1" applyBorder="1" applyAlignment="1">
      <alignment horizontal="center" vertical="center" wrapText="1"/>
    </xf>
    <xf numFmtId="0" fontId="78" fillId="84" borderId="38" xfId="511" applyNumberFormat="1" applyFont="1" applyFill="1" applyBorder="1" applyAlignment="1">
      <alignment horizontal="center" vertical="center" wrapText="1"/>
    </xf>
    <xf numFmtId="0" fontId="78" fillId="83" borderId="103" xfId="511" applyNumberFormat="1" applyFont="1" applyFill="1" applyBorder="1" applyAlignment="1">
      <alignment horizontal="center" vertical="center" wrapText="1"/>
    </xf>
    <xf numFmtId="0" fontId="78" fillId="83" borderId="102" xfId="511" applyNumberFormat="1" applyFont="1" applyFill="1" applyBorder="1" applyAlignment="1">
      <alignment horizontal="center" vertical="center" wrapText="1"/>
    </xf>
    <xf numFmtId="0" fontId="78" fillId="83" borderId="38" xfId="511" applyNumberFormat="1" applyFont="1" applyFill="1" applyBorder="1" applyAlignment="1">
      <alignment horizontal="center" vertical="center" wrapText="1"/>
    </xf>
    <xf numFmtId="194" fontId="79" fillId="0" borderId="0" xfId="511" applyFont="1" applyFill="1" applyAlignment="1">
      <alignment horizontal="left" vertical="center" wrapText="1"/>
    </xf>
    <xf numFmtId="0" fontId="78" fillId="0" borderId="80" xfId="511" applyNumberFormat="1" applyFont="1" applyBorder="1" applyAlignment="1">
      <alignment horizontal="center" vertical="center"/>
    </xf>
    <xf numFmtId="0" fontId="78" fillId="0" borderId="61" xfId="511" applyNumberFormat="1" applyFont="1" applyBorder="1" applyAlignment="1">
      <alignment horizontal="center" vertical="center"/>
    </xf>
    <xf numFmtId="0" fontId="78" fillId="0" borderId="64" xfId="511" applyNumberFormat="1" applyFont="1" applyBorder="1" applyAlignment="1">
      <alignment horizontal="center" vertical="center"/>
    </xf>
    <xf numFmtId="0" fontId="78" fillId="71" borderId="82" xfId="511" applyNumberFormat="1" applyFont="1" applyFill="1" applyBorder="1" applyAlignment="1">
      <alignment horizontal="center" vertical="center" wrapText="1"/>
    </xf>
    <xf numFmtId="0" fontId="78" fillId="71" borderId="5" xfId="511" applyNumberFormat="1" applyFont="1" applyFill="1" applyBorder="1" applyAlignment="1">
      <alignment horizontal="center" vertical="center" wrapText="1"/>
    </xf>
    <xf numFmtId="0" fontId="78" fillId="71" borderId="81" xfId="511" applyNumberFormat="1" applyFont="1" applyFill="1" applyBorder="1" applyAlignment="1">
      <alignment horizontal="center" vertical="center" wrapText="1"/>
    </xf>
    <xf numFmtId="0" fontId="78" fillId="71" borderId="65" xfId="511" applyNumberFormat="1" applyFont="1" applyFill="1" applyBorder="1" applyAlignment="1">
      <alignment horizontal="center" vertical="center" wrapText="1"/>
    </xf>
    <xf numFmtId="0" fontId="78" fillId="71" borderId="2" xfId="511" applyNumberFormat="1" applyFont="1" applyFill="1" applyBorder="1" applyAlignment="1">
      <alignment horizontal="center" vertical="center" wrapText="1"/>
    </xf>
    <xf numFmtId="0" fontId="78" fillId="71" borderId="63" xfId="511" applyNumberFormat="1" applyFont="1" applyFill="1" applyBorder="1" applyAlignment="1">
      <alignment horizontal="center" vertical="center" wrapText="1"/>
    </xf>
    <xf numFmtId="0" fontId="78" fillId="88" borderId="103" xfId="511" applyNumberFormat="1" applyFont="1" applyFill="1" applyBorder="1" applyAlignment="1">
      <alignment horizontal="center" vertical="center" wrapText="1"/>
    </xf>
    <xf numFmtId="0" fontId="78" fillId="88" borderId="38" xfId="511" applyNumberFormat="1" applyFont="1" applyFill="1" applyBorder="1" applyAlignment="1">
      <alignment horizontal="center" vertical="center" wrapText="1"/>
    </xf>
    <xf numFmtId="0" fontId="78" fillId="88" borderId="102" xfId="511" applyNumberFormat="1" applyFont="1" applyFill="1" applyBorder="1" applyAlignment="1">
      <alignment horizontal="center" vertical="center" wrapText="1"/>
    </xf>
    <xf numFmtId="0" fontId="78" fillId="94" borderId="103" xfId="511" applyNumberFormat="1" applyFont="1" applyFill="1" applyBorder="1" applyAlignment="1">
      <alignment horizontal="center" vertical="center" wrapText="1"/>
    </xf>
    <xf numFmtId="0" fontId="78" fillId="94" borderId="38" xfId="511" applyNumberFormat="1" applyFont="1" applyFill="1" applyBorder="1" applyAlignment="1">
      <alignment horizontal="center" vertical="center" wrapText="1"/>
    </xf>
    <xf numFmtId="0" fontId="78" fillId="94" borderId="102" xfId="511" applyNumberFormat="1" applyFont="1" applyFill="1" applyBorder="1" applyAlignment="1">
      <alignment horizontal="center" vertical="center" wrapText="1"/>
    </xf>
    <xf numFmtId="0" fontId="78" fillId="87" borderId="103" xfId="511" applyNumberFormat="1" applyFont="1" applyFill="1" applyBorder="1" applyAlignment="1">
      <alignment horizontal="center" vertical="center" wrapText="1"/>
    </xf>
    <xf numFmtId="0" fontId="78" fillId="87" borderId="38" xfId="511" applyNumberFormat="1" applyFont="1" applyFill="1" applyBorder="1" applyAlignment="1">
      <alignment horizontal="center" vertical="center" wrapText="1"/>
    </xf>
    <xf numFmtId="0" fontId="78" fillId="87" borderId="102" xfId="511" applyNumberFormat="1" applyFont="1" applyFill="1" applyBorder="1" applyAlignment="1">
      <alignment horizontal="center" vertical="center" wrapText="1"/>
    </xf>
    <xf numFmtId="0" fontId="78" fillId="86" borderId="82" xfId="511" applyNumberFormat="1" applyFont="1" applyFill="1" applyBorder="1" applyAlignment="1">
      <alignment horizontal="center" vertical="center" wrapText="1"/>
    </xf>
    <xf numFmtId="0" fontId="78" fillId="86" borderId="5" xfId="511" applyNumberFormat="1" applyFont="1" applyFill="1" applyBorder="1" applyAlignment="1">
      <alignment horizontal="center" vertical="center" wrapText="1"/>
    </xf>
    <xf numFmtId="0" fontId="78" fillId="86" borderId="81" xfId="511" applyNumberFormat="1" applyFont="1" applyFill="1" applyBorder="1" applyAlignment="1">
      <alignment horizontal="center" vertical="center" wrapText="1"/>
    </xf>
    <xf numFmtId="0" fontId="78" fillId="86" borderId="65" xfId="511" applyNumberFormat="1" applyFont="1" applyFill="1" applyBorder="1" applyAlignment="1">
      <alignment horizontal="center" vertical="center" wrapText="1"/>
    </xf>
    <xf numFmtId="0" fontId="78" fillId="86" borderId="2" xfId="511" applyNumberFormat="1" applyFont="1" applyFill="1" applyBorder="1" applyAlignment="1">
      <alignment horizontal="center" vertical="center" wrapText="1"/>
    </xf>
    <xf numFmtId="0" fontId="78" fillId="86" borderId="63" xfId="511" applyNumberFormat="1" applyFont="1" applyFill="1" applyBorder="1" applyAlignment="1">
      <alignment horizontal="center" vertical="center" wrapText="1"/>
    </xf>
    <xf numFmtId="0" fontId="78" fillId="85" borderId="82" xfId="511" applyNumberFormat="1" applyFont="1" applyFill="1" applyBorder="1" applyAlignment="1">
      <alignment horizontal="center" vertical="center" wrapText="1"/>
    </xf>
    <xf numFmtId="0" fontId="78" fillId="85" borderId="5" xfId="511" applyNumberFormat="1" applyFont="1" applyFill="1" applyBorder="1" applyAlignment="1">
      <alignment horizontal="center" vertical="center" wrapText="1"/>
    </xf>
    <xf numFmtId="0" fontId="78" fillId="85" borderId="81" xfId="511" applyNumberFormat="1" applyFont="1" applyFill="1" applyBorder="1" applyAlignment="1">
      <alignment horizontal="center" vertical="center" wrapText="1"/>
    </xf>
    <xf numFmtId="0" fontId="78" fillId="85" borderId="65" xfId="511" applyNumberFormat="1" applyFont="1" applyFill="1" applyBorder="1" applyAlignment="1">
      <alignment horizontal="center" vertical="center" wrapText="1"/>
    </xf>
    <xf numFmtId="0" fontId="78" fillId="85" borderId="2" xfId="511" applyNumberFormat="1" applyFont="1" applyFill="1" applyBorder="1" applyAlignment="1">
      <alignment horizontal="center" vertical="center" wrapText="1"/>
    </xf>
    <xf numFmtId="0" fontId="78" fillId="85" borderId="63" xfId="511" applyNumberFormat="1" applyFont="1" applyFill="1" applyBorder="1" applyAlignment="1">
      <alignment horizontal="center" vertical="center" wrapText="1"/>
    </xf>
    <xf numFmtId="0" fontId="78" fillId="85" borderId="102" xfId="511" applyNumberFormat="1" applyFont="1" applyFill="1" applyBorder="1" applyAlignment="1">
      <alignment horizontal="center" vertical="center" wrapText="1"/>
    </xf>
    <xf numFmtId="0" fontId="78" fillId="84" borderId="82" xfId="511" applyNumberFormat="1" applyFont="1" applyFill="1" applyBorder="1" applyAlignment="1">
      <alignment horizontal="center" vertical="center" wrapText="1"/>
    </xf>
    <xf numFmtId="0" fontId="78" fillId="84" borderId="5" xfId="511" applyNumberFormat="1" applyFont="1" applyFill="1" applyBorder="1" applyAlignment="1">
      <alignment horizontal="center" vertical="center" wrapText="1"/>
    </xf>
    <xf numFmtId="0" fontId="78" fillId="84" borderId="81" xfId="511" applyNumberFormat="1" applyFont="1" applyFill="1" applyBorder="1" applyAlignment="1">
      <alignment horizontal="center" vertical="center" wrapText="1"/>
    </xf>
    <xf numFmtId="0" fontId="78" fillId="84" borderId="65" xfId="511" applyNumberFormat="1" applyFont="1" applyFill="1" applyBorder="1" applyAlignment="1">
      <alignment horizontal="center" vertical="center" wrapText="1"/>
    </xf>
    <xf numFmtId="0" fontId="78" fillId="84" borderId="2" xfId="511" applyNumberFormat="1" applyFont="1" applyFill="1" applyBorder="1" applyAlignment="1">
      <alignment horizontal="center" vertical="center" wrapText="1"/>
    </xf>
    <xf numFmtId="0" fontId="78" fillId="84" borderId="63" xfId="511" applyNumberFormat="1" applyFont="1" applyFill="1" applyBorder="1" applyAlignment="1">
      <alignment horizontal="center" vertical="center" wrapText="1"/>
    </xf>
    <xf numFmtId="0" fontId="78" fillId="71" borderId="103" xfId="511" applyNumberFormat="1" applyFont="1" applyFill="1" applyBorder="1" applyAlignment="1">
      <alignment horizontal="center" vertical="center" wrapText="1"/>
    </xf>
    <xf numFmtId="0" fontId="78" fillId="71" borderId="38" xfId="511" applyNumberFormat="1" applyFont="1" applyFill="1" applyBorder="1" applyAlignment="1">
      <alignment horizontal="center" vertical="center" wrapText="1"/>
    </xf>
    <xf numFmtId="0" fontId="78" fillId="71" borderId="102" xfId="511" applyNumberFormat="1" applyFont="1" applyFill="1" applyBorder="1" applyAlignment="1">
      <alignment horizontal="center" vertical="center" wrapText="1"/>
    </xf>
    <xf numFmtId="49" fontId="3" fillId="0" borderId="80" xfId="1256" applyNumberFormat="1" applyFont="1" applyFill="1" applyBorder="1" applyAlignment="1" applyProtection="1">
      <alignment horizontal="center" vertical="center" wrapText="1"/>
    </xf>
    <xf numFmtId="49" fontId="3" fillId="0" borderId="64" xfId="1256" applyNumberFormat="1" applyFont="1" applyFill="1" applyBorder="1" applyAlignment="1" applyProtection="1">
      <alignment horizontal="center" vertical="center" wrapText="1"/>
    </xf>
    <xf numFmtId="49" fontId="3" fillId="0" borderId="103" xfId="1256" applyNumberFormat="1" applyFont="1" applyFill="1" applyBorder="1" applyAlignment="1" applyProtection="1">
      <alignment horizontal="center" vertical="center" wrapText="1"/>
    </xf>
    <xf numFmtId="49" fontId="3" fillId="0" borderId="38" xfId="1256" applyNumberFormat="1" applyFont="1" applyFill="1" applyBorder="1" applyAlignment="1" applyProtection="1">
      <alignment horizontal="center" vertical="center" wrapText="1"/>
    </xf>
    <xf numFmtId="49" fontId="3" fillId="0" borderId="102" xfId="1256" applyNumberFormat="1" applyFont="1" applyFill="1" applyBorder="1" applyAlignment="1" applyProtection="1">
      <alignment horizontal="center" vertical="center" wrapText="1"/>
    </xf>
    <xf numFmtId="0" fontId="158" fillId="96" borderId="103" xfId="1256" applyFont="1" applyFill="1" applyBorder="1" applyAlignment="1">
      <alignment horizontal="center" vertical="center"/>
    </xf>
    <xf numFmtId="0" fontId="158" fillId="96" borderId="104" xfId="1256" applyFont="1" applyFill="1" applyBorder="1" applyAlignment="1">
      <alignment horizontal="center" vertical="center"/>
    </xf>
    <xf numFmtId="0" fontId="158" fillId="96" borderId="102" xfId="1256" applyFont="1" applyFill="1" applyBorder="1" applyAlignment="1">
      <alignment horizontal="center" vertical="center"/>
    </xf>
    <xf numFmtId="0" fontId="79" fillId="77" borderId="11" xfId="0" applyFont="1" applyFill="1" applyBorder="1" applyAlignment="1">
      <alignment horizontal="center" vertical="center" wrapText="1"/>
    </xf>
    <xf numFmtId="0" fontId="79" fillId="0" borderId="105" xfId="0" applyFont="1" applyFill="1" applyBorder="1" applyAlignment="1">
      <alignment horizontal="center" vertical="center"/>
    </xf>
  </cellXfs>
  <cellStyles count="1260">
    <cellStyle name="%" xfId="16"/>
    <cellStyle name="% 2" xfId="6"/>
    <cellStyle name="% 3" xfId="8"/>
    <cellStyle name="% 3 2" xfId="770"/>
    <cellStyle name="% 4" xfId="17"/>
    <cellStyle name="%_Risco de liquidez_juros_financiamentos_2006" xfId="18"/>
    <cellStyle name="%_Risco de liquidez_juros_financiamentos_2006 2" xfId="19"/>
    <cellStyle name="%_Risco de liquidez_juros_financiamentos_2006 3" xfId="20"/>
    <cellStyle name="%_sensibilidade tx juro_resultados_sierra_vfinal_2007+75" xfId="21"/>
    <cellStyle name="%_sensibilidade tx juro_resultados_sierra_vfinal_2007+75 2" xfId="22"/>
    <cellStyle name="%_sensibilidade tx juro_resultados_sierra_vfinal_2007+75 3" xfId="23"/>
    <cellStyle name="_EDPP 2009-12 020908" xfId="771"/>
    <cellStyle name="_EDPP 2009-12 180808" xfId="772"/>
    <cellStyle name="_EDPP 2009-12 210808" xfId="773"/>
    <cellStyle name="_Sheet1" xfId="774"/>
    <cellStyle name="0;(0);&quot;–&quot;" xfId="775"/>
    <cellStyle name="0;(0);&quot;–&quot;;Fórmula" xfId="776"/>
    <cellStyle name="20% - Accent1" xfId="777"/>
    <cellStyle name="20% - Accent1 10" xfId="778"/>
    <cellStyle name="20% - Accent1 11" xfId="779"/>
    <cellStyle name="20% - Accent1 12" xfId="780"/>
    <cellStyle name="20% - Accent1 13" xfId="781"/>
    <cellStyle name="20% - Accent1 14" xfId="782"/>
    <cellStyle name="20% - Accent1 15" xfId="783"/>
    <cellStyle name="20% - Accent1 16" xfId="784"/>
    <cellStyle name="20% - Accent1 17" xfId="785"/>
    <cellStyle name="20% - Accent1 18" xfId="786"/>
    <cellStyle name="20% - Accent1 19" xfId="787"/>
    <cellStyle name="20% - Accent1 2" xfId="24"/>
    <cellStyle name="20% - Accent1 2 2" xfId="25"/>
    <cellStyle name="20% - Accent1 20" xfId="788"/>
    <cellStyle name="20% - Accent1 21" xfId="789"/>
    <cellStyle name="20% - Accent1 22" xfId="790"/>
    <cellStyle name="20% - Accent1 23" xfId="791"/>
    <cellStyle name="20% - Accent1 24" xfId="792"/>
    <cellStyle name="20% - Accent1 25" xfId="793"/>
    <cellStyle name="20% - Accent1 26" xfId="794"/>
    <cellStyle name="20% - Accent1 27" xfId="795"/>
    <cellStyle name="20% - Accent1 28" xfId="796"/>
    <cellStyle name="20% - Accent1 3" xfId="26"/>
    <cellStyle name="20% - Accent1 3 2" xfId="27"/>
    <cellStyle name="20% - Accent1 4" xfId="28"/>
    <cellStyle name="20% - Accent1 5" xfId="797"/>
    <cellStyle name="20% - Accent1 6" xfId="798"/>
    <cellStyle name="20% - Accent1 7" xfId="799"/>
    <cellStyle name="20% - Accent1 8" xfId="800"/>
    <cellStyle name="20% - Accent1 9" xfId="801"/>
    <cellStyle name="20% - Accent2" xfId="802"/>
    <cellStyle name="20% - Accent2 10" xfId="803"/>
    <cellStyle name="20% - Accent2 11" xfId="804"/>
    <cellStyle name="20% - Accent2 12" xfId="805"/>
    <cellStyle name="20% - Accent2 13" xfId="806"/>
    <cellStyle name="20% - Accent2 14" xfId="807"/>
    <cellStyle name="20% - Accent2 15" xfId="808"/>
    <cellStyle name="20% - Accent2 16" xfId="809"/>
    <cellStyle name="20% - Accent2 17" xfId="810"/>
    <cellStyle name="20% - Accent2 18" xfId="811"/>
    <cellStyle name="20% - Accent2 19" xfId="812"/>
    <cellStyle name="20% - Accent2 2" xfId="29"/>
    <cellStyle name="20% - Accent2 2 2" xfId="30"/>
    <cellStyle name="20% - Accent2 20" xfId="813"/>
    <cellStyle name="20% - Accent2 21" xfId="814"/>
    <cellStyle name="20% - Accent2 22" xfId="815"/>
    <cellStyle name="20% - Accent2 23" xfId="816"/>
    <cellStyle name="20% - Accent2 24" xfId="817"/>
    <cellStyle name="20% - Accent2 25" xfId="818"/>
    <cellStyle name="20% - Accent2 26" xfId="819"/>
    <cellStyle name="20% - Accent2 27" xfId="820"/>
    <cellStyle name="20% - Accent2 28" xfId="821"/>
    <cellStyle name="20% - Accent2 3" xfId="31"/>
    <cellStyle name="20% - Accent2 3 2" xfId="32"/>
    <cellStyle name="20% - Accent2 4" xfId="33"/>
    <cellStyle name="20% - Accent2 5" xfId="822"/>
    <cellStyle name="20% - Accent2 6" xfId="823"/>
    <cellStyle name="20% - Accent2 7" xfId="824"/>
    <cellStyle name="20% - Accent2 8" xfId="825"/>
    <cellStyle name="20% - Accent2 9" xfId="826"/>
    <cellStyle name="20% - Accent3" xfId="827"/>
    <cellStyle name="20% - Accent3 10" xfId="828"/>
    <cellStyle name="20% - Accent3 11" xfId="829"/>
    <cellStyle name="20% - Accent3 12" xfId="830"/>
    <cellStyle name="20% - Accent3 13" xfId="831"/>
    <cellStyle name="20% - Accent3 14" xfId="832"/>
    <cellStyle name="20% - Accent3 15" xfId="833"/>
    <cellStyle name="20% - Accent3 16" xfId="834"/>
    <cellStyle name="20% - Accent3 17" xfId="835"/>
    <cellStyle name="20% - Accent3 18" xfId="836"/>
    <cellStyle name="20% - Accent3 19" xfId="837"/>
    <cellStyle name="20% - Accent3 2" xfId="34"/>
    <cellStyle name="20% - Accent3 2 2" xfId="35"/>
    <cellStyle name="20% - Accent3 2 3" xfId="838"/>
    <cellStyle name="20% - Accent3 20" xfId="839"/>
    <cellStyle name="20% - Accent3 21" xfId="840"/>
    <cellStyle name="20% - Accent3 22" xfId="841"/>
    <cellStyle name="20% - Accent3 23" xfId="842"/>
    <cellStyle name="20% - Accent3 24" xfId="843"/>
    <cellStyle name="20% - Accent3 25" xfId="844"/>
    <cellStyle name="20% - Accent3 26" xfId="845"/>
    <cellStyle name="20% - Accent3 27" xfId="846"/>
    <cellStyle name="20% - Accent3 28" xfId="847"/>
    <cellStyle name="20% - Accent3 3" xfId="36"/>
    <cellStyle name="20% - Accent3 3 2" xfId="37"/>
    <cellStyle name="20% - Accent3 4" xfId="38"/>
    <cellStyle name="20% - Accent3 5" xfId="848"/>
    <cellStyle name="20% - Accent3 6" xfId="849"/>
    <cellStyle name="20% - Accent3 7" xfId="850"/>
    <cellStyle name="20% - Accent3 8" xfId="851"/>
    <cellStyle name="20% - Accent3 9" xfId="852"/>
    <cellStyle name="20% - Accent4" xfId="853"/>
    <cellStyle name="20% - Accent4 10" xfId="854"/>
    <cellStyle name="20% - Accent4 11" xfId="855"/>
    <cellStyle name="20% - Accent4 12" xfId="856"/>
    <cellStyle name="20% - Accent4 13" xfId="857"/>
    <cellStyle name="20% - Accent4 14" xfId="858"/>
    <cellStyle name="20% - Accent4 15" xfId="859"/>
    <cellStyle name="20% - Accent4 16" xfId="860"/>
    <cellStyle name="20% - Accent4 17" xfId="861"/>
    <cellStyle name="20% - Accent4 18" xfId="862"/>
    <cellStyle name="20% - Accent4 19" xfId="863"/>
    <cellStyle name="20% - Accent4 2" xfId="39"/>
    <cellStyle name="20% - Accent4 2 2" xfId="40"/>
    <cellStyle name="20% - Accent4 20" xfId="864"/>
    <cellStyle name="20% - Accent4 21" xfId="865"/>
    <cellStyle name="20% - Accent4 22" xfId="866"/>
    <cellStyle name="20% - Accent4 23" xfId="867"/>
    <cellStyle name="20% - Accent4 24" xfId="868"/>
    <cellStyle name="20% - Accent4 25" xfId="869"/>
    <cellStyle name="20% - Accent4 26" xfId="870"/>
    <cellStyle name="20% - Accent4 27" xfId="871"/>
    <cellStyle name="20% - Accent4 28" xfId="872"/>
    <cellStyle name="20% - Accent4 3" xfId="41"/>
    <cellStyle name="20% - Accent4 3 2" xfId="42"/>
    <cellStyle name="20% - Accent4 4" xfId="43"/>
    <cellStyle name="20% - Accent4 5" xfId="873"/>
    <cellStyle name="20% - Accent4 6" xfId="874"/>
    <cellStyle name="20% - Accent4 7" xfId="875"/>
    <cellStyle name="20% - Accent4 8" xfId="876"/>
    <cellStyle name="20% - Accent4 9" xfId="877"/>
    <cellStyle name="20% - Accent5" xfId="878"/>
    <cellStyle name="20% - Accent5 10" xfId="879"/>
    <cellStyle name="20% - Accent5 11" xfId="880"/>
    <cellStyle name="20% - Accent5 12" xfId="881"/>
    <cellStyle name="20% - Accent5 13" xfId="882"/>
    <cellStyle name="20% - Accent5 14" xfId="883"/>
    <cellStyle name="20% - Accent5 15" xfId="884"/>
    <cellStyle name="20% - Accent5 16" xfId="885"/>
    <cellStyle name="20% - Accent5 17" xfId="886"/>
    <cellStyle name="20% - Accent5 18" xfId="887"/>
    <cellStyle name="20% - Accent5 19" xfId="888"/>
    <cellStyle name="20% - Accent5 2" xfId="44"/>
    <cellStyle name="20% - Accent5 2 2" xfId="45"/>
    <cellStyle name="20% - Accent5 20" xfId="889"/>
    <cellStyle name="20% - Accent5 21" xfId="890"/>
    <cellStyle name="20% - Accent5 22" xfId="891"/>
    <cellStyle name="20% - Accent5 23" xfId="892"/>
    <cellStyle name="20% - Accent5 24" xfId="893"/>
    <cellStyle name="20% - Accent5 25" xfId="894"/>
    <cellStyle name="20% - Accent5 26" xfId="895"/>
    <cellStyle name="20% - Accent5 27" xfId="896"/>
    <cellStyle name="20% - Accent5 28" xfId="897"/>
    <cellStyle name="20% - Accent5 3" xfId="46"/>
    <cellStyle name="20% - Accent5 3 2" xfId="47"/>
    <cellStyle name="20% - Accent5 4" xfId="48"/>
    <cellStyle name="20% - Accent5 5" xfId="898"/>
    <cellStyle name="20% - Accent5 6" xfId="899"/>
    <cellStyle name="20% - Accent5 7" xfId="900"/>
    <cellStyle name="20% - Accent5 8" xfId="901"/>
    <cellStyle name="20% - Accent5 9" xfId="902"/>
    <cellStyle name="20% - Accent6" xfId="903"/>
    <cellStyle name="20% - Accent6 10" xfId="904"/>
    <cellStyle name="20% - Accent6 11" xfId="905"/>
    <cellStyle name="20% - Accent6 12" xfId="906"/>
    <cellStyle name="20% - Accent6 13" xfId="907"/>
    <cellStyle name="20% - Accent6 14" xfId="908"/>
    <cellStyle name="20% - Accent6 15" xfId="909"/>
    <cellStyle name="20% - Accent6 16" xfId="910"/>
    <cellStyle name="20% - Accent6 17" xfId="911"/>
    <cellStyle name="20% - Accent6 18" xfId="912"/>
    <cellStyle name="20% - Accent6 19" xfId="913"/>
    <cellStyle name="20% - Accent6 2" xfId="49"/>
    <cellStyle name="20% - Accent6 2 2" xfId="50"/>
    <cellStyle name="20% - Accent6 20" xfId="914"/>
    <cellStyle name="20% - Accent6 21" xfId="915"/>
    <cellStyle name="20% - Accent6 22" xfId="916"/>
    <cellStyle name="20% - Accent6 23" xfId="917"/>
    <cellStyle name="20% - Accent6 24" xfId="918"/>
    <cellStyle name="20% - Accent6 25" xfId="919"/>
    <cellStyle name="20% - Accent6 26" xfId="920"/>
    <cellStyle name="20% - Accent6 27" xfId="921"/>
    <cellStyle name="20% - Accent6 28" xfId="922"/>
    <cellStyle name="20% - Accent6 3" xfId="51"/>
    <cellStyle name="20% - Accent6 3 2" xfId="52"/>
    <cellStyle name="20% - Accent6 4" xfId="53"/>
    <cellStyle name="20% - Accent6 5" xfId="923"/>
    <cellStyle name="20% - Accent6 6" xfId="924"/>
    <cellStyle name="20% - Accent6 7" xfId="925"/>
    <cellStyle name="20% - Accent6 8" xfId="926"/>
    <cellStyle name="20% - Accent6 9" xfId="927"/>
    <cellStyle name="20% - Cor1 2" xfId="54"/>
    <cellStyle name="20% - Cor1 3" xfId="55"/>
    <cellStyle name="20% - Cor2 2" xfId="56"/>
    <cellStyle name="20% - Cor2 3" xfId="57"/>
    <cellStyle name="20% - Cor3 2" xfId="58"/>
    <cellStyle name="20% - Cor3 3" xfId="59"/>
    <cellStyle name="20% - Cor3 4" xfId="928"/>
    <cellStyle name="20% - Cor4 2" xfId="60"/>
    <cellStyle name="20% - Cor4 3" xfId="61"/>
    <cellStyle name="20% - Cor5 2" xfId="62"/>
    <cellStyle name="20% - Cor5 3" xfId="63"/>
    <cellStyle name="20% - Cor6 2" xfId="64"/>
    <cellStyle name="20% - Cor6 3" xfId="65"/>
    <cellStyle name="40% - Accent1" xfId="929"/>
    <cellStyle name="40% - Accent1 10" xfId="930"/>
    <cellStyle name="40% - Accent1 11" xfId="931"/>
    <cellStyle name="40% - Accent1 12" xfId="932"/>
    <cellStyle name="40% - Accent1 13" xfId="933"/>
    <cellStyle name="40% - Accent1 14" xfId="934"/>
    <cellStyle name="40% - Accent1 15" xfId="935"/>
    <cellStyle name="40% - Accent1 16" xfId="936"/>
    <cellStyle name="40% - Accent1 17" xfId="937"/>
    <cellStyle name="40% - Accent1 18" xfId="938"/>
    <cellStyle name="40% - Accent1 19" xfId="939"/>
    <cellStyle name="40% - Accent1 2" xfId="66"/>
    <cellStyle name="40% - Accent1 2 2" xfId="67"/>
    <cellStyle name="40% - Accent1 20" xfId="940"/>
    <cellStyle name="40% - Accent1 21" xfId="941"/>
    <cellStyle name="40% - Accent1 22" xfId="942"/>
    <cellStyle name="40% - Accent1 23" xfId="943"/>
    <cellStyle name="40% - Accent1 24" xfId="944"/>
    <cellStyle name="40% - Accent1 25" xfId="945"/>
    <cellStyle name="40% - Accent1 26" xfId="946"/>
    <cellStyle name="40% - Accent1 27" xfId="947"/>
    <cellStyle name="40% - Accent1 28" xfId="948"/>
    <cellStyle name="40% - Accent1 3" xfId="68"/>
    <cellStyle name="40% - Accent1 3 2" xfId="69"/>
    <cellStyle name="40% - Accent1 4" xfId="70"/>
    <cellStyle name="40% - Accent1 5" xfId="949"/>
    <cellStyle name="40% - Accent1 6" xfId="950"/>
    <cellStyle name="40% - Accent1 7" xfId="951"/>
    <cellStyle name="40% - Accent1 8" xfId="952"/>
    <cellStyle name="40% - Accent1 9" xfId="953"/>
    <cellStyle name="40% - Accent2" xfId="954"/>
    <cellStyle name="40% - Accent2 10" xfId="955"/>
    <cellStyle name="40% - Accent2 11" xfId="956"/>
    <cellStyle name="40% - Accent2 12" xfId="957"/>
    <cellStyle name="40% - Accent2 13" xfId="958"/>
    <cellStyle name="40% - Accent2 14" xfId="959"/>
    <cellStyle name="40% - Accent2 15" xfId="960"/>
    <cellStyle name="40% - Accent2 16" xfId="961"/>
    <cellStyle name="40% - Accent2 17" xfId="962"/>
    <cellStyle name="40% - Accent2 18" xfId="963"/>
    <cellStyle name="40% - Accent2 19" xfId="964"/>
    <cellStyle name="40% - Accent2 2" xfId="71"/>
    <cellStyle name="40% - Accent2 2 2" xfId="72"/>
    <cellStyle name="40% - Accent2 20" xfId="965"/>
    <cellStyle name="40% - Accent2 21" xfId="966"/>
    <cellStyle name="40% - Accent2 22" xfId="967"/>
    <cellStyle name="40% - Accent2 23" xfId="968"/>
    <cellStyle name="40% - Accent2 24" xfId="969"/>
    <cellStyle name="40% - Accent2 25" xfId="970"/>
    <cellStyle name="40% - Accent2 26" xfId="971"/>
    <cellStyle name="40% - Accent2 27" xfId="972"/>
    <cellStyle name="40% - Accent2 28" xfId="973"/>
    <cellStyle name="40% - Accent2 3" xfId="73"/>
    <cellStyle name="40% - Accent2 3 2" xfId="74"/>
    <cellStyle name="40% - Accent2 4" xfId="75"/>
    <cellStyle name="40% - Accent2 5" xfId="974"/>
    <cellStyle name="40% - Accent2 6" xfId="975"/>
    <cellStyle name="40% - Accent2 7" xfId="976"/>
    <cellStyle name="40% - Accent2 8" xfId="977"/>
    <cellStyle name="40% - Accent2 9" xfId="978"/>
    <cellStyle name="40% - Accent3" xfId="979"/>
    <cellStyle name="40% - Accent3 10" xfId="980"/>
    <cellStyle name="40% - Accent3 11" xfId="981"/>
    <cellStyle name="40% - Accent3 12" xfId="982"/>
    <cellStyle name="40% - Accent3 13" xfId="983"/>
    <cellStyle name="40% - Accent3 14" xfId="984"/>
    <cellStyle name="40% - Accent3 15" xfId="985"/>
    <cellStyle name="40% - Accent3 16" xfId="986"/>
    <cellStyle name="40% - Accent3 17" xfId="987"/>
    <cellStyle name="40% - Accent3 18" xfId="988"/>
    <cellStyle name="40% - Accent3 19" xfId="989"/>
    <cellStyle name="40% - Accent3 2" xfId="76"/>
    <cellStyle name="40% - Accent3 2 2" xfId="77"/>
    <cellStyle name="40% - Accent3 20" xfId="990"/>
    <cellStyle name="40% - Accent3 21" xfId="991"/>
    <cellStyle name="40% - Accent3 22" xfId="992"/>
    <cellStyle name="40% - Accent3 23" xfId="993"/>
    <cellStyle name="40% - Accent3 24" xfId="994"/>
    <cellStyle name="40% - Accent3 25" xfId="995"/>
    <cellStyle name="40% - Accent3 26" xfId="996"/>
    <cellStyle name="40% - Accent3 27" xfId="997"/>
    <cellStyle name="40% - Accent3 28" xfId="998"/>
    <cellStyle name="40% - Accent3 3" xfId="78"/>
    <cellStyle name="40% - Accent3 3 2" xfId="79"/>
    <cellStyle name="40% - Accent3 4" xfId="80"/>
    <cellStyle name="40% - Accent3 5" xfId="999"/>
    <cellStyle name="40% - Accent3 6" xfId="1000"/>
    <cellStyle name="40% - Accent3 7" xfId="1001"/>
    <cellStyle name="40% - Accent3 8" xfId="1002"/>
    <cellStyle name="40% - Accent3 9" xfId="1003"/>
    <cellStyle name="40% - Accent4" xfId="1004"/>
    <cellStyle name="40% - Accent4 10" xfId="1005"/>
    <cellStyle name="40% - Accent4 11" xfId="1006"/>
    <cellStyle name="40% - Accent4 12" xfId="1007"/>
    <cellStyle name="40% - Accent4 13" xfId="1008"/>
    <cellStyle name="40% - Accent4 14" xfId="1009"/>
    <cellStyle name="40% - Accent4 15" xfId="1010"/>
    <cellStyle name="40% - Accent4 16" xfId="1011"/>
    <cellStyle name="40% - Accent4 17" xfId="1012"/>
    <cellStyle name="40% - Accent4 18" xfId="1013"/>
    <cellStyle name="40% - Accent4 19" xfId="1014"/>
    <cellStyle name="40% - Accent4 2" xfId="81"/>
    <cellStyle name="40% - Accent4 2 2" xfId="82"/>
    <cellStyle name="40% - Accent4 20" xfId="1015"/>
    <cellStyle name="40% - Accent4 21" xfId="1016"/>
    <cellStyle name="40% - Accent4 22" xfId="1017"/>
    <cellStyle name="40% - Accent4 23" xfId="1018"/>
    <cellStyle name="40% - Accent4 24" xfId="1019"/>
    <cellStyle name="40% - Accent4 25" xfId="1020"/>
    <cellStyle name="40% - Accent4 26" xfId="1021"/>
    <cellStyle name="40% - Accent4 27" xfId="1022"/>
    <cellStyle name="40% - Accent4 28" xfId="1023"/>
    <cellStyle name="40% - Accent4 3" xfId="83"/>
    <cellStyle name="40% - Accent4 3 2" xfId="84"/>
    <cellStyle name="40% - Accent4 4" xfId="85"/>
    <cellStyle name="40% - Accent4 5" xfId="1024"/>
    <cellStyle name="40% - Accent4 6" xfId="1025"/>
    <cellStyle name="40% - Accent4 7" xfId="1026"/>
    <cellStyle name="40% - Accent4 8" xfId="1027"/>
    <cellStyle name="40% - Accent4 9" xfId="1028"/>
    <cellStyle name="40% - Accent5" xfId="1029"/>
    <cellStyle name="40% - Accent5 10" xfId="1030"/>
    <cellStyle name="40% - Accent5 11" xfId="1031"/>
    <cellStyle name="40% - Accent5 12" xfId="1032"/>
    <cellStyle name="40% - Accent5 13" xfId="1033"/>
    <cellStyle name="40% - Accent5 14" xfId="1034"/>
    <cellStyle name="40% - Accent5 15" xfId="1035"/>
    <cellStyle name="40% - Accent5 16" xfId="1036"/>
    <cellStyle name="40% - Accent5 17" xfId="1037"/>
    <cellStyle name="40% - Accent5 18" xfId="1038"/>
    <cellStyle name="40% - Accent5 19" xfId="1039"/>
    <cellStyle name="40% - Accent5 2" xfId="86"/>
    <cellStyle name="40% - Accent5 2 2" xfId="87"/>
    <cellStyle name="40% - Accent5 20" xfId="1040"/>
    <cellStyle name="40% - Accent5 21" xfId="1041"/>
    <cellStyle name="40% - Accent5 22" xfId="1042"/>
    <cellStyle name="40% - Accent5 23" xfId="1043"/>
    <cellStyle name="40% - Accent5 24" xfId="1044"/>
    <cellStyle name="40% - Accent5 25" xfId="1045"/>
    <cellStyle name="40% - Accent5 26" xfId="1046"/>
    <cellStyle name="40% - Accent5 27" xfId="1047"/>
    <cellStyle name="40% - Accent5 28" xfId="1048"/>
    <cellStyle name="40% - Accent5 3" xfId="88"/>
    <cellStyle name="40% - Accent5 3 2" xfId="89"/>
    <cellStyle name="40% - Accent5 4" xfId="90"/>
    <cellStyle name="40% - Accent5 5" xfId="1049"/>
    <cellStyle name="40% - Accent5 6" xfId="1050"/>
    <cellStyle name="40% - Accent5 7" xfId="1051"/>
    <cellStyle name="40% - Accent5 8" xfId="1052"/>
    <cellStyle name="40% - Accent5 9" xfId="1053"/>
    <cellStyle name="40% - Accent6" xfId="1054"/>
    <cellStyle name="40% - Accent6 10" xfId="1055"/>
    <cellStyle name="40% - Accent6 11" xfId="1056"/>
    <cellStyle name="40% - Accent6 12" xfId="1057"/>
    <cellStyle name="40% - Accent6 13" xfId="1058"/>
    <cellStyle name="40% - Accent6 14" xfId="1059"/>
    <cellStyle name="40% - Accent6 15" xfId="1060"/>
    <cellStyle name="40% - Accent6 16" xfId="1061"/>
    <cellStyle name="40% - Accent6 17" xfId="1062"/>
    <cellStyle name="40% - Accent6 18" xfId="1063"/>
    <cellStyle name="40% - Accent6 19" xfId="1064"/>
    <cellStyle name="40% - Accent6 2" xfId="91"/>
    <cellStyle name="40% - Accent6 2 2" xfId="92"/>
    <cellStyle name="40% - Accent6 20" xfId="1065"/>
    <cellStyle name="40% - Accent6 21" xfId="1066"/>
    <cellStyle name="40% - Accent6 22" xfId="1067"/>
    <cellStyle name="40% - Accent6 23" xfId="1068"/>
    <cellStyle name="40% - Accent6 24" xfId="1069"/>
    <cellStyle name="40% - Accent6 25" xfId="1070"/>
    <cellStyle name="40% - Accent6 26" xfId="1071"/>
    <cellStyle name="40% - Accent6 27" xfId="1072"/>
    <cellStyle name="40% - Accent6 28" xfId="1073"/>
    <cellStyle name="40% - Accent6 3" xfId="93"/>
    <cellStyle name="40% - Accent6 3 2" xfId="94"/>
    <cellStyle name="40% - Accent6 4" xfId="95"/>
    <cellStyle name="40% - Accent6 5" xfId="1074"/>
    <cellStyle name="40% - Accent6 6" xfId="1075"/>
    <cellStyle name="40% - Accent6 7" xfId="1076"/>
    <cellStyle name="40% - Accent6 8" xfId="1077"/>
    <cellStyle name="40% - Accent6 9" xfId="1078"/>
    <cellStyle name="40% - Cor1 2" xfId="96"/>
    <cellStyle name="40% - Cor1 3" xfId="97"/>
    <cellStyle name="40% - Cor2 2" xfId="98"/>
    <cellStyle name="40% - Cor2 3" xfId="99"/>
    <cellStyle name="40% - Cor3 2" xfId="100"/>
    <cellStyle name="40% - Cor3 2 2" xfId="1079"/>
    <cellStyle name="40% - Cor3 2 2 2" xfId="1080"/>
    <cellStyle name="40% - Cor3 3" xfId="101"/>
    <cellStyle name="40% - Cor4 2" xfId="102"/>
    <cellStyle name="40% - Cor4 3" xfId="103"/>
    <cellStyle name="40% - Cor5 2" xfId="104"/>
    <cellStyle name="40% - Cor5 3" xfId="105"/>
    <cellStyle name="40% - Cor6 2" xfId="106"/>
    <cellStyle name="40% - Cor6 3" xfId="107"/>
    <cellStyle name="60% - Accent1" xfId="1081"/>
    <cellStyle name="60% - Accent1 2" xfId="108"/>
    <cellStyle name="60% - Accent1 3" xfId="109"/>
    <cellStyle name="60% - Accent2" xfId="1082"/>
    <cellStyle name="60% - Accent2 2" xfId="110"/>
    <cellStyle name="60% - Accent2 3" xfId="111"/>
    <cellStyle name="60% - Accent3" xfId="1083"/>
    <cellStyle name="60% - Accent3 2" xfId="112"/>
    <cellStyle name="60% - Accent3 3" xfId="113"/>
    <cellStyle name="60% - Accent4" xfId="1084"/>
    <cellStyle name="60% - Accent4 2" xfId="114"/>
    <cellStyle name="60% - Accent4 3" xfId="115"/>
    <cellStyle name="60% - Accent5" xfId="1085"/>
    <cellStyle name="60% - Accent5 2" xfId="116"/>
    <cellStyle name="60% - Accent5 3" xfId="117"/>
    <cellStyle name="60% - Accent6" xfId="1086"/>
    <cellStyle name="60% - Accent6 2" xfId="118"/>
    <cellStyle name="60% - Accent6 3" xfId="119"/>
    <cellStyle name="60% - Cor1 2" xfId="120"/>
    <cellStyle name="60% - Cor2 2" xfId="121"/>
    <cellStyle name="60% - Cor3 2" xfId="122"/>
    <cellStyle name="60% - Cor4 2" xfId="123"/>
    <cellStyle name="60% - Cor5 2" xfId="124"/>
    <cellStyle name="60% - Cor6 2" xfId="125"/>
    <cellStyle name="A3 297 x 420 mm" xfId="1087"/>
    <cellStyle name="Accent1" xfId="1088"/>
    <cellStyle name="Accent1 2" xfId="126"/>
    <cellStyle name="Accent1 3" xfId="127"/>
    <cellStyle name="Accent2" xfId="1089"/>
    <cellStyle name="Accent2 2" xfId="128"/>
    <cellStyle name="Accent2 3" xfId="129"/>
    <cellStyle name="Accent3" xfId="1090"/>
    <cellStyle name="Accent3 2" xfId="130"/>
    <cellStyle name="Accent3 3" xfId="131"/>
    <cellStyle name="Accent4" xfId="1091"/>
    <cellStyle name="Accent4 2" xfId="132"/>
    <cellStyle name="Accent4 3" xfId="133"/>
    <cellStyle name="Accent5" xfId="1092"/>
    <cellStyle name="Accent5 2" xfId="134"/>
    <cellStyle name="Accent5 3" xfId="135"/>
    <cellStyle name="Accent6" xfId="1093"/>
    <cellStyle name="Accent6 2" xfId="136"/>
    <cellStyle name="Accent6 3" xfId="137"/>
    <cellStyle name="Anos" xfId="1094"/>
    <cellStyle name="Bad" xfId="1095"/>
    <cellStyle name="Bad 2" xfId="138"/>
    <cellStyle name="Bad 3" xfId="139"/>
    <cellStyle name="Bad 4" xfId="1096"/>
    <cellStyle name="Besuchter Hyperlink" xfId="140"/>
    <cellStyle name="BlackText" xfId="1097"/>
    <cellStyle name="Body" xfId="141"/>
    <cellStyle name="BoldCenter" xfId="1098"/>
    <cellStyle name="BoldLeft" xfId="1099"/>
    <cellStyle name="BoldRight" xfId="1100"/>
    <cellStyle name="BoldText" xfId="1101"/>
    <cellStyle name="Cabeçalho 1 2" xfId="142"/>
    <cellStyle name="Cabeçalho 2 2" xfId="143"/>
    <cellStyle name="Cabeçalho 3 2" xfId="144"/>
    <cellStyle name="Cabeçalho 4 2" xfId="145"/>
    <cellStyle name="Calculation" xfId="1102"/>
    <cellStyle name="Calculation 2" xfId="146"/>
    <cellStyle name="Calculation 3" xfId="147"/>
    <cellStyle name="Cálculo 2" xfId="148"/>
    <cellStyle name="Célula Ligada 2" xfId="149"/>
    <cellStyle name="Center" xfId="1103"/>
    <cellStyle name="Check Cell" xfId="1104"/>
    <cellStyle name="Check Cell 2" xfId="150"/>
    <cellStyle name="Check Cell 3" xfId="151"/>
    <cellStyle name="Comma  - Style1" xfId="152"/>
    <cellStyle name="Comma  - Style2" xfId="153"/>
    <cellStyle name="Comma  - Style3" xfId="154"/>
    <cellStyle name="Comma 10" xfId="1105"/>
    <cellStyle name="Comma 11" xfId="1106"/>
    <cellStyle name="Comma 12" xfId="1107"/>
    <cellStyle name="Comma 13" xfId="1108"/>
    <cellStyle name="Comma 14" xfId="1109"/>
    <cellStyle name="Comma 2" xfId="155"/>
    <cellStyle name="Comma 2 2" xfId="156"/>
    <cellStyle name="Comma 2 3" xfId="157"/>
    <cellStyle name="Comma 2 4" xfId="158"/>
    <cellStyle name="Comma 2 5" xfId="159"/>
    <cellStyle name="Comma 2 6" xfId="160"/>
    <cellStyle name="Comma 2 7" xfId="161"/>
    <cellStyle name="Comma 2 8" xfId="162"/>
    <cellStyle name="Comma 2 9" xfId="163"/>
    <cellStyle name="Comma 2_MAPA SWAPS_Copy of Mapas Junho2010(1)" xfId="164"/>
    <cellStyle name="Comma 3" xfId="165"/>
    <cellStyle name="Comma 3 2" xfId="1110"/>
    <cellStyle name="Comma 4" xfId="166"/>
    <cellStyle name="Comma 5" xfId="167"/>
    <cellStyle name="Comma 6" xfId="168"/>
    <cellStyle name="Comma 7" xfId="169"/>
    <cellStyle name="Comma 8" xfId="170"/>
    <cellStyle name="Comma 9" xfId="171"/>
    <cellStyle name="Comma(%)" xfId="1111"/>
    <cellStyle name="Cor1 2" xfId="172"/>
    <cellStyle name="Cor2 2" xfId="173"/>
    <cellStyle name="Cor3 2" xfId="174"/>
    <cellStyle name="Cor4 2" xfId="175"/>
    <cellStyle name="Cor5 2" xfId="176"/>
    <cellStyle name="Cor6 2" xfId="177"/>
    <cellStyle name="Correcto 2" xfId="178"/>
    <cellStyle name="Correcto 3" xfId="1112"/>
    <cellStyle name="Curren - Style2" xfId="179"/>
    <cellStyle name="Curren - Style7" xfId="180"/>
    <cellStyle name="Curren - Style8" xfId="181"/>
    <cellStyle name="Currency 2" xfId="517"/>
    <cellStyle name="Data" xfId="1113"/>
    <cellStyle name="Date" xfId="182"/>
    <cellStyle name="DateDMY" xfId="1114"/>
    <cellStyle name="Dezimal [0]_RESULTS" xfId="183"/>
    <cellStyle name="Dezimal_RESULTS" xfId="184"/>
    <cellStyle name="Entrada 2" xfId="185"/>
    <cellStyle name="Entrada 2 2" xfId="1115"/>
    <cellStyle name="Estilo 1" xfId="186"/>
    <cellStyle name="Euro" xfId="187"/>
    <cellStyle name="Euro 2" xfId="518"/>
    <cellStyle name="Explanatory Text" xfId="1116"/>
    <cellStyle name="Explanatory Text 2" xfId="188"/>
    <cellStyle name="Explanatory Text 3" xfId="189"/>
    <cellStyle name="EY House" xfId="1117"/>
    <cellStyle name="F2" xfId="190"/>
    <cellStyle name="F3" xfId="191"/>
    <cellStyle name="F4" xfId="192"/>
    <cellStyle name="F5" xfId="193"/>
    <cellStyle name="F6" xfId="194"/>
    <cellStyle name="F7" xfId="195"/>
    <cellStyle name="F8" xfId="196"/>
    <cellStyle name="Fixed" xfId="197"/>
    <cellStyle name="Followed Hyperlink" xfId="519"/>
    <cellStyle name="Form Title" xfId="1118"/>
    <cellStyle name="Good 2" xfId="198"/>
    <cellStyle name="Good 3" xfId="199"/>
    <cellStyle name="Grandtotal" xfId="1119"/>
    <cellStyle name="Grayed" xfId="1120"/>
    <cellStyle name="GrayLine" xfId="1121"/>
    <cellStyle name="Grey" xfId="1122"/>
    <cellStyle name="Group" xfId="1123"/>
    <cellStyle name="gs]_x000a__x000a_Window=0,0,640,480, , ,3_x000a__x000a_dir1=5,7,637,250,-1,-1,1,30,201,1905,231,G:\UGRC\RB\B-DADOS\FOX-PRO\CRED-VEN\KP" xfId="520"/>
    <cellStyle name="gs]_x000d__x000a_Window=0,0,640,480, , ,3_x000d__x000a_dir1=5,7,637,250,-1,-1,1,30,201,1905,231,G:\UGRC\RB\B-DADOS\FOX-PRO\CRED-VEN\KP" xfId="200"/>
    <cellStyle name="gs]_x000d__x000a_Window=0,0,640,480, , ,3_x000d__x000a_dir1=5,7,637,250,-1,-1,1,30,201,1905,231,G:\UGRC\RB\B-DADOS\FOX-PRO\CRED-VEN\KP 2" xfId="201"/>
    <cellStyle name="gs]_x000d__x000a_Window=0,0,640,480, , ,3_x000d__x000a_dir1=5,7,637,250,-1,-1,1,30,201,1905,231,G:\UGRC\RB\B-DADOS\FOX-PRO\CRED-VEN\KP 3" xfId="202"/>
    <cellStyle name="gs]_x000d__x000a_Window=0,0,640,480, , ,3_x000d__x000a_dir1=5,7,637,250,-1,-1,1,30,201,1905,231,G:\UGRC\RB\B-DADOS\FOX-PRO\CRED-VEN\KP 4" xfId="203"/>
    <cellStyle name="Header1" xfId="204"/>
    <cellStyle name="Header2" xfId="205"/>
    <cellStyle name="Heading" xfId="206"/>
    <cellStyle name="Heading 1" xfId="1124"/>
    <cellStyle name="Heading 1 2" xfId="207"/>
    <cellStyle name="Heading 1 3" xfId="208"/>
    <cellStyle name="Heading 2" xfId="1125"/>
    <cellStyle name="Heading 2 2" xfId="209"/>
    <cellStyle name="Heading 2 3" xfId="210"/>
    <cellStyle name="Heading 3" xfId="1126"/>
    <cellStyle name="Heading 3 2" xfId="211"/>
    <cellStyle name="Heading 3 3" xfId="212"/>
    <cellStyle name="Heading 4" xfId="1127"/>
    <cellStyle name="Heading 4 2" xfId="213"/>
    <cellStyle name="Heading 4 3" xfId="214"/>
    <cellStyle name="Heading1" xfId="215"/>
    <cellStyle name="Heading2" xfId="216"/>
    <cellStyle name="Hiperligação" xfId="522" builtinId="8"/>
    <cellStyle name="Hiperligação 2" xfId="509"/>
    <cellStyle name="Hiperligação 2 2" xfId="512"/>
    <cellStyle name="Hiperligação 2 2 2" xfId="515"/>
    <cellStyle name="Hiperligação 2 3" xfId="521"/>
    <cellStyle name="Hiperligação 3" xfId="513"/>
    <cellStyle name="Hiperligação 3 2" xfId="769"/>
    <cellStyle name="Hiperligação 4" xfId="1258"/>
    <cellStyle name="Hipervínculo" xfId="217"/>
    <cellStyle name="Hipervínculo visitado" xfId="218"/>
    <cellStyle name="Hyperlink" xfId="1128"/>
    <cellStyle name="Incorrecto 2" xfId="219"/>
    <cellStyle name="Incorrecto 3" xfId="1129"/>
    <cellStyle name="Indefinido" xfId="1130"/>
    <cellStyle name="Input" xfId="1131"/>
    <cellStyle name="Input [yellow]" xfId="1132"/>
    <cellStyle name="Input 2" xfId="220"/>
    <cellStyle name="Input 3" xfId="221"/>
    <cellStyle name="Input 4" xfId="1259"/>
    <cellStyle name="Komma (0)" xfId="1133"/>
    <cellStyle name="KPMG Heading 1" xfId="1134"/>
    <cellStyle name="KPMG Heading 2" xfId="1135"/>
    <cellStyle name="KPMG Heading 3" xfId="1136"/>
    <cellStyle name="KPMG Heading 4" xfId="1137"/>
    <cellStyle name="KPMG Normal" xfId="1138"/>
    <cellStyle name="KPMG Normal Text" xfId="1139"/>
    <cellStyle name="Left" xfId="1140"/>
    <cellStyle name="Linked Cell" xfId="1141"/>
    <cellStyle name="Linked Cell 2" xfId="222"/>
    <cellStyle name="Linked Cell 3" xfId="223"/>
    <cellStyle name="Meu" xfId="1142"/>
    <cellStyle name="Millares [0]_ Distribution of revenue" xfId="224"/>
    <cellStyle name="Millares_ Distribution of revenue" xfId="225"/>
    <cellStyle name="Milliers [0]_Feuil1" xfId="1143"/>
    <cellStyle name="Milliers_Feuil1" xfId="1144"/>
    <cellStyle name="Moeda" xfId="2" builtinId="4"/>
    <cellStyle name="Moeda 2" xfId="226"/>
    <cellStyle name="Moneda [0]_ Distribution of revenue" xfId="227"/>
    <cellStyle name="Moneda_ Distribution of revenue" xfId="228"/>
    <cellStyle name="Monétaire [0]_Feuil1" xfId="1145"/>
    <cellStyle name="Monétaire_Feuil1" xfId="1146"/>
    <cellStyle name="Month" xfId="1147"/>
    <cellStyle name="Neutral" xfId="1148"/>
    <cellStyle name="Neutral 2" xfId="229"/>
    <cellStyle name="Neutral 3" xfId="230"/>
    <cellStyle name="Neutral 4" xfId="1149"/>
    <cellStyle name="Neutro 2" xfId="231"/>
    <cellStyle name="NivelFila_2_Consejo2001" xfId="1150"/>
    <cellStyle name="no dec" xfId="232"/>
    <cellStyle name="No-definido" xfId="1151"/>
    <cellStyle name="NonPrintingArea" xfId="1152"/>
    <cellStyle name="Normal" xfId="0" builtinId="0"/>
    <cellStyle name="Normal - Style1" xfId="233"/>
    <cellStyle name="Normal 10" xfId="234"/>
    <cellStyle name="Normal 10 2" xfId="235"/>
    <cellStyle name="Normal 10 2 2" xfId="514"/>
    <cellStyle name="Normal 10 3" xfId="523"/>
    <cellStyle name="Normal 11" xfId="236"/>
    <cellStyle name="Normal 11 2" xfId="524"/>
    <cellStyle name="Normal 11 2 2" xfId="525"/>
    <cellStyle name="Normal 11 2 3" xfId="526"/>
    <cellStyle name="Normal 11 3" xfId="527"/>
    <cellStyle name="Normal 11 4" xfId="528"/>
    <cellStyle name="Normal 12" xfId="5"/>
    <cellStyle name="Normal 12 2" xfId="529"/>
    <cellStyle name="Normal 12 3" xfId="530"/>
    <cellStyle name="Normal 12 3 2" xfId="531"/>
    <cellStyle name="Normal 12 3_#64 CEE 2008 - Transferir_vFinal" xfId="532"/>
    <cellStyle name="Normal 12_#64 CEE 2008 - Transferir_vFinal" xfId="533"/>
    <cellStyle name="Normal 13" xfId="237"/>
    <cellStyle name="Normal 13 2" xfId="534"/>
    <cellStyle name="Normal 13 2 2" xfId="535"/>
    <cellStyle name="Normal 13 2_#64 CEE 2008 - Transferir_vFinal" xfId="536"/>
    <cellStyle name="Normal 13_#64 CEE 2008 - Transferir_vFinal" xfId="537"/>
    <cellStyle name="Normal 14" xfId="4"/>
    <cellStyle name="Normal 14 2" xfId="516"/>
    <cellStyle name="Normal 15" xfId="238"/>
    <cellStyle name="Normal 15 2" xfId="538"/>
    <cellStyle name="Normal 16" xfId="239"/>
    <cellStyle name="Normal 16 2" xfId="539"/>
    <cellStyle name="Normal 16 2 2" xfId="540"/>
    <cellStyle name="Normal 16 2_Validação Ajustamento de 2008_vFinal01" xfId="541"/>
    <cellStyle name="Normal 16 3" xfId="542"/>
    <cellStyle name="Normal 16_#64 CEE 2008 - Transferir_vFinal TP" xfId="543"/>
    <cellStyle name="Normal 17" xfId="240"/>
    <cellStyle name="Normal 18" xfId="241"/>
    <cellStyle name="Normal 19" xfId="242"/>
    <cellStyle name="Normal 19 2" xfId="1153"/>
    <cellStyle name="Normal 2" xfId="13"/>
    <cellStyle name="Normal 2 10" xfId="243"/>
    <cellStyle name="Normal 2 11" xfId="7"/>
    <cellStyle name="Normal 2 11 2" xfId="1154"/>
    <cellStyle name="Normal 2 12" xfId="244"/>
    <cellStyle name="Normal 2 13" xfId="245"/>
    <cellStyle name="Normal 2 14" xfId="246"/>
    <cellStyle name="Normal 2 15" xfId="247"/>
    <cellStyle name="Normal 2 16" xfId="248"/>
    <cellStyle name="Normal 2 17" xfId="249"/>
    <cellStyle name="Normal 2 18" xfId="250"/>
    <cellStyle name="Normal 2 19" xfId="251"/>
    <cellStyle name="Normal 2 2" xfId="252"/>
    <cellStyle name="Normal 2 2 10" xfId="544"/>
    <cellStyle name="Normal 2 2 11" xfId="545"/>
    <cellStyle name="Normal 2 2 12" xfId="546"/>
    <cellStyle name="Normal 2 2 13" xfId="547"/>
    <cellStyle name="Normal 2 2 2" xfId="253"/>
    <cellStyle name="Normal 2 2 2 10" xfId="548"/>
    <cellStyle name="Normal 2 2 2 2" xfId="254"/>
    <cellStyle name="Normal 2 2 2 2 2" xfId="549"/>
    <cellStyle name="Normal 2 2 2 2 2 2" xfId="550"/>
    <cellStyle name="Normal 2 2 2 2 2 2 2" xfId="551"/>
    <cellStyle name="Normal 2 2 2 2 2 2 3" xfId="552"/>
    <cellStyle name="Normal 2 2 2 2 2 2 4" xfId="553"/>
    <cellStyle name="Normal 2 2 2 2 2 2 5" xfId="554"/>
    <cellStyle name="Normal 2 2 2 2 2 3" xfId="555"/>
    <cellStyle name="Normal 2 2 2 2 2 4" xfId="556"/>
    <cellStyle name="Normal 2 2 2 2 2 5" xfId="557"/>
    <cellStyle name="Normal 2 2 2 2 2 6" xfId="558"/>
    <cellStyle name="Normal 2 2 2 2 3" xfId="559"/>
    <cellStyle name="Normal 2 2 2 2 4" xfId="560"/>
    <cellStyle name="Normal 2 2 2 2 5" xfId="561"/>
    <cellStyle name="Normal 2 2 2 2 6" xfId="562"/>
    <cellStyle name="Normal 2 2 2 3" xfId="563"/>
    <cellStyle name="Normal 2 2 2 4" xfId="564"/>
    <cellStyle name="Normal 2 2 2 5" xfId="565"/>
    <cellStyle name="Normal 2 2 2 6" xfId="566"/>
    <cellStyle name="Normal 2 2 2 7" xfId="567"/>
    <cellStyle name="Normal 2 2 2 8" xfId="568"/>
    <cellStyle name="Normal 2 2 2 9" xfId="569"/>
    <cellStyle name="Normal 2 2 3" xfId="570"/>
    <cellStyle name="Normal 2 2 4" xfId="571"/>
    <cellStyle name="Normal 2 2 5" xfId="572"/>
    <cellStyle name="Normal 2 2 6" xfId="573"/>
    <cellStyle name="Normal 2 2 6 2" xfId="574"/>
    <cellStyle name="Normal 2 2 6 2 2" xfId="575"/>
    <cellStyle name="Normal 2 2 6 2 3" xfId="576"/>
    <cellStyle name="Normal 2 2 6 3" xfId="577"/>
    <cellStyle name="Normal 2 2 7" xfId="578"/>
    <cellStyle name="Normal 2 2 8" xfId="579"/>
    <cellStyle name="Normal 2 2 9" xfId="580"/>
    <cellStyle name="Normal 2 2_MAPA SWAPS_Copy of Mapas Junho2010(1)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4 2" xfId="1155"/>
    <cellStyle name="Normal 2 25" xfId="261"/>
    <cellStyle name="Normal 2 26" xfId="1156"/>
    <cellStyle name="Normal 2 27" xfId="1257"/>
    <cellStyle name="Normal 2 3" xfId="262"/>
    <cellStyle name="Normal 2 3 10" xfId="581"/>
    <cellStyle name="Normal 2 3 11" xfId="582"/>
    <cellStyle name="Normal 2 3 2" xfId="583"/>
    <cellStyle name="Normal 2 3 2 2" xfId="584"/>
    <cellStyle name="Normal 2 3 2 2 2" xfId="585"/>
    <cellStyle name="Normal 2 3 2 2 2 2" xfId="586"/>
    <cellStyle name="Normal 2 3 2 2 2 3" xfId="587"/>
    <cellStyle name="Normal 2 3 2 2 2 4" xfId="588"/>
    <cellStyle name="Normal 2 3 2 2 2 5" xfId="589"/>
    <cellStyle name="Normal 2 3 2 2 3" xfId="590"/>
    <cellStyle name="Normal 2 3 2 2 4" xfId="591"/>
    <cellStyle name="Normal 2 3 2 2 5" xfId="592"/>
    <cellStyle name="Normal 2 3 2 2 6" xfId="593"/>
    <cellStyle name="Normal 2 3 2 3" xfId="594"/>
    <cellStyle name="Normal 2 3 2 4" xfId="595"/>
    <cellStyle name="Normal 2 3 2 5" xfId="596"/>
    <cellStyle name="Normal 2 3 2 6" xfId="597"/>
    <cellStyle name="Normal 2 3 3" xfId="598"/>
    <cellStyle name="Normal 2 3 4" xfId="599"/>
    <cellStyle name="Normal 2 3 5" xfId="600"/>
    <cellStyle name="Normal 2 3 6" xfId="601"/>
    <cellStyle name="Normal 2 3 7" xfId="602"/>
    <cellStyle name="Normal 2 3 8" xfId="603"/>
    <cellStyle name="Normal 2 3 9" xfId="604"/>
    <cellStyle name="Normal 2 3_Contadores 2009_2010v2" xfId="605"/>
    <cellStyle name="Normal 2 4" xfId="263"/>
    <cellStyle name="Normal 2 5" xfId="264"/>
    <cellStyle name="Normal 2 6" xfId="265"/>
    <cellStyle name="Normal 2 6 2" xfId="606"/>
    <cellStyle name="Normal 2 6 2 2" xfId="607"/>
    <cellStyle name="Normal 2 6 2 3" xfId="608"/>
    <cellStyle name="Normal 2 6 3" xfId="609"/>
    <cellStyle name="Normal 2 7" xfId="266"/>
    <cellStyle name="Normal 2 8" xfId="267"/>
    <cellStyle name="Normal 2 9" xfId="268"/>
    <cellStyle name="Normal 2_Contadores 2009_2010v2" xfId="610"/>
    <cellStyle name="Normal 20" xfId="269"/>
    <cellStyle name="Normal 20 2" xfId="611"/>
    <cellStyle name="Normal 20 2 2" xfId="612"/>
    <cellStyle name="Normal 21" xfId="270"/>
    <cellStyle name="Normal 22" xfId="271"/>
    <cellStyle name="Normal 23" xfId="272"/>
    <cellStyle name="Normal 23 2" xfId="613"/>
    <cellStyle name="Normal 24" xfId="273"/>
    <cellStyle name="Normal 25" xfId="274"/>
    <cellStyle name="Normal 25 2" xfId="614"/>
    <cellStyle name="Normal 26" xfId="275"/>
    <cellStyle name="Normal 26 2" xfId="511"/>
    <cellStyle name="Normal 27" xfId="276"/>
    <cellStyle name="Normal 28" xfId="277"/>
    <cellStyle name="Normal 29" xfId="278"/>
    <cellStyle name="Normal 3" xfId="279"/>
    <cellStyle name="Normal 3 10" xfId="280"/>
    <cellStyle name="Normal 3 11" xfId="281"/>
    <cellStyle name="Normal 3 12" xfId="282"/>
    <cellStyle name="Normal 3 13" xfId="283"/>
    <cellStyle name="Normal 3 14" xfId="284"/>
    <cellStyle name="Normal 3 15" xfId="285"/>
    <cellStyle name="Normal 3 16" xfId="1157"/>
    <cellStyle name="Normal 3 17" xfId="1158"/>
    <cellStyle name="Normal 3 2" xfId="9"/>
    <cellStyle name="Normal 3 2 2" xfId="615"/>
    <cellStyle name="Normal 3 2 3" xfId="616"/>
    <cellStyle name="Normal 3 2 4" xfId="617"/>
    <cellStyle name="Normal 3 2 5" xfId="618"/>
    <cellStyle name="Normal 3 2 6" xfId="619"/>
    <cellStyle name="Normal 3 2 7" xfId="620"/>
    <cellStyle name="Normal 3 2_Contadores 2009_2010v2" xfId="621"/>
    <cellStyle name="Normal 3 3" xfId="286"/>
    <cellStyle name="Normal 3 3 2" xfId="622"/>
    <cellStyle name="Normal 3 3 3" xfId="623"/>
    <cellStyle name="Normal 3 3 4" xfId="624"/>
    <cellStyle name="Normal 3 3 5" xfId="625"/>
    <cellStyle name="Normal 3 4" xfId="287"/>
    <cellStyle name="Normal 3 4 2" xfId="626"/>
    <cellStyle name="Normal 3 4 3" xfId="627"/>
    <cellStyle name="Normal 3 4 4" xfId="628"/>
    <cellStyle name="Normal 3 4 5" xfId="629"/>
    <cellStyle name="Normal 3 5" xfId="288"/>
    <cellStyle name="Normal 3 5 2" xfId="630"/>
    <cellStyle name="Normal 3 5 3" xfId="631"/>
    <cellStyle name="Normal 3 5 4" xfId="632"/>
    <cellStyle name="Normal 3 5 5" xfId="633"/>
    <cellStyle name="Normal 3 6" xfId="289"/>
    <cellStyle name="Normal 3 7" xfId="290"/>
    <cellStyle name="Normal 3 8" xfId="291"/>
    <cellStyle name="Normal 3 9" xfId="292"/>
    <cellStyle name="Normal 3_#64 CEE 2008 - Transferir_vFinal" xfId="634"/>
    <cellStyle name="Normal 30" xfId="293"/>
    <cellStyle name="Normal 31" xfId="294"/>
    <cellStyle name="Normal 32" xfId="295"/>
    <cellStyle name="Normal 33" xfId="296"/>
    <cellStyle name="Normal 34" xfId="297"/>
    <cellStyle name="Normal 34 2" xfId="298"/>
    <cellStyle name="Normal 34 2 2" xfId="299"/>
    <cellStyle name="Normal 34 2 2 2" xfId="300"/>
    <cellStyle name="Normal 34 2 2 2 2" xfId="301"/>
    <cellStyle name="Normal 34 2 2 2 3" xfId="302"/>
    <cellStyle name="Normal 34 2 2 2 4" xfId="303"/>
    <cellStyle name="Normal 34 2 2 2 5" xfId="304"/>
    <cellStyle name="Normal 34 2 2 3" xfId="305"/>
    <cellStyle name="Normal 34 2 2 4" xfId="306"/>
    <cellStyle name="Normal 34 2 2 5" xfId="307"/>
    <cellStyle name="Normal 34 2 2 6" xfId="308"/>
    <cellStyle name="Normal 34 2 3" xfId="309"/>
    <cellStyle name="Normal 34 2 3 2" xfId="310"/>
    <cellStyle name="Normal 34 2 3 3" xfId="311"/>
    <cellStyle name="Normal 34 2 3 4" xfId="312"/>
    <cellStyle name="Normal 34 2 3 5" xfId="313"/>
    <cellStyle name="Normal 34 2 4" xfId="314"/>
    <cellStyle name="Normal 34 2 5" xfId="315"/>
    <cellStyle name="Normal 34 2 6" xfId="316"/>
    <cellStyle name="Normal 34 2 7" xfId="317"/>
    <cellStyle name="Normal 34 3" xfId="318"/>
    <cellStyle name="Normal 34 3 2" xfId="319"/>
    <cellStyle name="Normal 34 3 2 2" xfId="320"/>
    <cellStyle name="Normal 34 3 2 2 2" xfId="321"/>
    <cellStyle name="Normal 34 3 2 2 3" xfId="322"/>
    <cellStyle name="Normal 34 3 2 2 4" xfId="323"/>
    <cellStyle name="Normal 34 3 2 2 5" xfId="324"/>
    <cellStyle name="Normal 34 3 2 3" xfId="325"/>
    <cellStyle name="Normal 34 3 2 4" xfId="326"/>
    <cellStyle name="Normal 34 3 2 5" xfId="327"/>
    <cellStyle name="Normal 34 3 2 6" xfId="328"/>
    <cellStyle name="Normal 34 3 3" xfId="329"/>
    <cellStyle name="Normal 34 3 3 2" xfId="330"/>
    <cellStyle name="Normal 34 3 3 3" xfId="331"/>
    <cellStyle name="Normal 34 3 3 4" xfId="332"/>
    <cellStyle name="Normal 34 3 3 5" xfId="333"/>
    <cellStyle name="Normal 34 3 4" xfId="334"/>
    <cellStyle name="Normal 34 3 5" xfId="335"/>
    <cellStyle name="Normal 34 3 6" xfId="336"/>
    <cellStyle name="Normal 34 3 7" xfId="337"/>
    <cellStyle name="Normal 34 4" xfId="338"/>
    <cellStyle name="Normal 34 4 2" xfId="339"/>
    <cellStyle name="Normal 34 4 2 2" xfId="340"/>
    <cellStyle name="Normal 34 4 2 3" xfId="341"/>
    <cellStyle name="Normal 34 4 2 4" xfId="342"/>
    <cellStyle name="Normal 34 4 2 5" xfId="343"/>
    <cellStyle name="Normal 34 4 3" xfId="344"/>
    <cellStyle name="Normal 34 4 4" xfId="345"/>
    <cellStyle name="Normal 34 4 5" xfId="346"/>
    <cellStyle name="Normal 34 4 6" xfId="347"/>
    <cellStyle name="Normal 34 5" xfId="348"/>
    <cellStyle name="Normal 34 5 2" xfId="349"/>
    <cellStyle name="Normal 34 5 3" xfId="350"/>
    <cellStyle name="Normal 34 5 4" xfId="351"/>
    <cellStyle name="Normal 34 5 5" xfId="352"/>
    <cellStyle name="Normal 34 6" xfId="353"/>
    <cellStyle name="Normal 34 7" xfId="354"/>
    <cellStyle name="Normal 34 8" xfId="355"/>
    <cellStyle name="Normal 34 9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2" xfId="363"/>
    <cellStyle name="Normal 4 2 2" xfId="635"/>
    <cellStyle name="Normal 4 2 3" xfId="636"/>
    <cellStyle name="Normal 4 2 4" xfId="637"/>
    <cellStyle name="Normal 4 2 5" xfId="638"/>
    <cellStyle name="Normal 4 2 6" xfId="639"/>
    <cellStyle name="Normal 4 3" xfId="640"/>
    <cellStyle name="Normal 4 3 2" xfId="641"/>
    <cellStyle name="Normal 4 3 3" xfId="642"/>
    <cellStyle name="Normal 4 3 4" xfId="643"/>
    <cellStyle name="Normal 4 3 5" xfId="644"/>
    <cellStyle name="Normal 4 4" xfId="645"/>
    <cellStyle name="Normal 4 4 2" xfId="646"/>
    <cellStyle name="Normal 4 4 3" xfId="647"/>
    <cellStyle name="Normal 4 4 4" xfId="648"/>
    <cellStyle name="Normal 4 4 5" xfId="649"/>
    <cellStyle name="Normal 4 5" xfId="650"/>
    <cellStyle name="Normal 4 5 2" xfId="651"/>
    <cellStyle name="Normal 4 5 3" xfId="652"/>
    <cellStyle name="Normal 4 5 4" xfId="653"/>
    <cellStyle name="Normal 4 5 5" xfId="654"/>
    <cellStyle name="Normal 4 6" xfId="655"/>
    <cellStyle name="Normal 4 7" xfId="656"/>
    <cellStyle name="Normal 4 8" xfId="657"/>
    <cellStyle name="Normal 4 9" xfId="658"/>
    <cellStyle name="Normal 4_Repartição Pessoal 2009_2010_v05" xfId="659"/>
    <cellStyle name="Normal 40" xfId="364"/>
    <cellStyle name="Normal 41" xfId="365"/>
    <cellStyle name="Normal 42" xfId="366"/>
    <cellStyle name="Normal 43" xfId="367"/>
    <cellStyle name="Normal 44" xfId="368"/>
    <cellStyle name="Normal 45" xfId="369"/>
    <cellStyle name="Normal 46" xfId="370"/>
    <cellStyle name="Normal 47" xfId="371"/>
    <cellStyle name="Normal 48" xfId="372"/>
    <cellStyle name="Normal 49" xfId="373"/>
    <cellStyle name="Normal 5" xfId="10"/>
    <cellStyle name="Normal 5 2" xfId="374"/>
    <cellStyle name="Normal 5 2 2" xfId="660"/>
    <cellStyle name="Normal 5 2 3" xfId="661"/>
    <cellStyle name="Normal 5 3" xfId="662"/>
    <cellStyle name="Normal 50" xfId="375"/>
    <cellStyle name="Normal 51" xfId="376"/>
    <cellStyle name="Normal 52" xfId="377"/>
    <cellStyle name="Normal 53" xfId="378"/>
    <cellStyle name="Normal 54" xfId="379"/>
    <cellStyle name="Normal 55" xfId="380"/>
    <cellStyle name="Normal 56" xfId="381"/>
    <cellStyle name="Normal 57" xfId="382"/>
    <cellStyle name="Normal 58" xfId="383"/>
    <cellStyle name="Normal 59" xfId="384"/>
    <cellStyle name="Normal 6" xfId="385"/>
    <cellStyle name="Normal 6 2" xfId="663"/>
    <cellStyle name="Normal 6 3" xfId="664"/>
    <cellStyle name="Normal 6_#64 CEE 2008 - Transferir_vFinal" xfId="665"/>
    <cellStyle name="Normal 60" xfId="386"/>
    <cellStyle name="Normal 61" xfId="387"/>
    <cellStyle name="Normal 62" xfId="388"/>
    <cellStyle name="Normal 63" xfId="389"/>
    <cellStyle name="Normal 64" xfId="390"/>
    <cellStyle name="Normal 65" xfId="391"/>
    <cellStyle name="Normal 66" xfId="392"/>
    <cellStyle name="Normal 67" xfId="393"/>
    <cellStyle name="Normal 68" xfId="394"/>
    <cellStyle name="Normal 69" xfId="395"/>
    <cellStyle name="Normal 7" xfId="396"/>
    <cellStyle name="Normal 7 2" xfId="666"/>
    <cellStyle name="Normal 7_#64 CEE 2008 - Transferir_vFinal TP" xfId="667"/>
    <cellStyle name="Normal 70" xfId="397"/>
    <cellStyle name="Normal 71" xfId="398"/>
    <cellStyle name="Normal 72" xfId="399"/>
    <cellStyle name="Normal 73" xfId="400"/>
    <cellStyle name="Normal 74" xfId="401"/>
    <cellStyle name="Normal 75" xfId="402"/>
    <cellStyle name="Normal 76" xfId="403"/>
    <cellStyle name="Normal 77" xfId="507"/>
    <cellStyle name="Normal 78" xfId="1159"/>
    <cellStyle name="Normal 78 2" xfId="1160"/>
    <cellStyle name="Normal 79" xfId="1161"/>
    <cellStyle name="Normal 8" xfId="404"/>
    <cellStyle name="Normal 8 2" xfId="668"/>
    <cellStyle name="Normal 8 2 2" xfId="669"/>
    <cellStyle name="Normal 8 2_Validação Ajustamento de 2008_vFinal01" xfId="670"/>
    <cellStyle name="Normal 8 3" xfId="671"/>
    <cellStyle name="Normal 8 4" xfId="672"/>
    <cellStyle name="Normal 8 5" xfId="673"/>
    <cellStyle name="Normal 80" xfId="1162"/>
    <cellStyle name="Normal 81" xfId="1163"/>
    <cellStyle name="Normal 82" xfId="1164"/>
    <cellStyle name="Normal 83" xfId="1165"/>
    <cellStyle name="Normal 84" xfId="1166"/>
    <cellStyle name="Normal 85" xfId="1167"/>
    <cellStyle name="Normal 9" xfId="405"/>
    <cellStyle name="Normal 9 2" xfId="674"/>
    <cellStyle name="Normal 9 3" xfId="675"/>
    <cellStyle name="Normal 9 4" xfId="676"/>
    <cellStyle name="Normal_Despacho ERSE Norma complementar nº13_2007" xfId="1256"/>
    <cellStyle name="Normal_Informação Adicional 2007 - Energias" xfId="15"/>
    <cellStyle name="Normal_quadros com links" xfId="14"/>
    <cellStyle name="Normal_REAV9497" xfId="12"/>
    <cellStyle name="Normal_Relatório Grupo NB 31 DEZ 2002" xfId="510"/>
    <cellStyle name="Normal_SHEET" xfId="11"/>
    <cellStyle name="Normal1" xfId="1168"/>
    <cellStyle name="Normal2" xfId="1169"/>
    <cellStyle name="Nota 2" xfId="406"/>
    <cellStyle name="Nota 3" xfId="1170"/>
    <cellStyle name="Note" xfId="1171"/>
    <cellStyle name="Note 10" xfId="407"/>
    <cellStyle name="Note 11" xfId="1172"/>
    <cellStyle name="Note 12" xfId="1173"/>
    <cellStyle name="Note 13" xfId="1174"/>
    <cellStyle name="Note 14" xfId="1175"/>
    <cellStyle name="Note 15" xfId="1176"/>
    <cellStyle name="Note 16" xfId="1177"/>
    <cellStyle name="Note 17" xfId="1178"/>
    <cellStyle name="Note 18" xfId="1179"/>
    <cellStyle name="Note 19" xfId="1180"/>
    <cellStyle name="Note 2" xfId="408"/>
    <cellStyle name="Note 2 2" xfId="409"/>
    <cellStyle name="Note 20" xfId="1181"/>
    <cellStyle name="Note 21" xfId="1182"/>
    <cellStyle name="Note 22" xfId="1183"/>
    <cellStyle name="Note 23" xfId="1184"/>
    <cellStyle name="Note 24" xfId="1185"/>
    <cellStyle name="Note 25" xfId="1186"/>
    <cellStyle name="Note 26" xfId="1187"/>
    <cellStyle name="Note 27" xfId="1188"/>
    <cellStyle name="Note 28" xfId="1189"/>
    <cellStyle name="Note 29" xfId="1190"/>
    <cellStyle name="Note 3" xfId="410"/>
    <cellStyle name="Note 3 2" xfId="411"/>
    <cellStyle name="Note 30" xfId="1191"/>
    <cellStyle name="Note 31" xfId="1192"/>
    <cellStyle name="Note 32" xfId="1193"/>
    <cellStyle name="Note 33" xfId="1194"/>
    <cellStyle name="Note 4" xfId="412"/>
    <cellStyle name="Note 4 2" xfId="413"/>
    <cellStyle name="Note 5" xfId="414"/>
    <cellStyle name="Note 5 2" xfId="415"/>
    <cellStyle name="Note 6" xfId="416"/>
    <cellStyle name="Note 7" xfId="417"/>
    <cellStyle name="Note 8" xfId="418"/>
    <cellStyle name="Note 9" xfId="419"/>
    <cellStyle name="number" xfId="677"/>
    <cellStyle name="Output" xfId="1195"/>
    <cellStyle name="Output 2" xfId="420"/>
    <cellStyle name="Output 3" xfId="421"/>
    <cellStyle name="Parentesis de fora" xfId="1196"/>
    <cellStyle name="pb_table_format_total" xfId="1197"/>
    <cellStyle name="Percent (0)" xfId="422"/>
    <cellStyle name="Percent (0) 2" xfId="423"/>
    <cellStyle name="Percent (0) 3" xfId="424"/>
    <cellStyle name="Percent (0) 4" xfId="425"/>
    <cellStyle name="Percent [0%]" xfId="1198"/>
    <cellStyle name="Percent [0.00%]" xfId="1199"/>
    <cellStyle name="Percent [2]" xfId="1200"/>
    <cellStyle name="Percent 2" xfId="426"/>
    <cellStyle name="Percent 2 2" xfId="427"/>
    <cellStyle name="Percent 2 2 2" xfId="678"/>
    <cellStyle name="Percent 2 3" xfId="428"/>
    <cellStyle name="Percent 2 4" xfId="429"/>
    <cellStyle name="Percent 2 5" xfId="430"/>
    <cellStyle name="Percent 2 6" xfId="431"/>
    <cellStyle name="Percent 2 7" xfId="432"/>
    <cellStyle name="Percent 2 8" xfId="433"/>
    <cellStyle name="Percent 2 9" xfId="1201"/>
    <cellStyle name="Percent 3" xfId="679"/>
    <cellStyle name="Percent 3 2" xfId="680"/>
    <cellStyle name="Percent 4" xfId="681"/>
    <cellStyle name="Percent 4 2" xfId="682"/>
    <cellStyle name="Percent 4 3" xfId="1202"/>
    <cellStyle name="Percent 5" xfId="683"/>
    <cellStyle name="Percent 5 2" xfId="684"/>
    <cellStyle name="Percent 6" xfId="685"/>
    <cellStyle name="Percentagem" xfId="3" builtinId="5"/>
    <cellStyle name="Percentagem 2" xfId="434"/>
    <cellStyle name="Percentagem 2 2" xfId="686"/>
    <cellStyle name="Percentagem 2 2 2" xfId="687"/>
    <cellStyle name="Percentagem 2 4" xfId="688"/>
    <cellStyle name="Percentagem 3" xfId="435"/>
    <cellStyle name="Percentagem 3 2" xfId="689"/>
    <cellStyle name="Percentagem 3 2 2" xfId="690"/>
    <cellStyle name="Percentagem 3 2 3" xfId="691"/>
    <cellStyle name="Percentagem 3 3" xfId="692"/>
    <cellStyle name="Percentagem 4" xfId="436"/>
    <cellStyle name="Percentagem 4 2" xfId="693"/>
    <cellStyle name="Percentagem 4 3" xfId="694"/>
    <cellStyle name="Percentagem 4 4" xfId="695"/>
    <cellStyle name="Percentagem 5" xfId="508"/>
    <cellStyle name="Percentagem 5 2" xfId="696"/>
    <cellStyle name="Percentagem 5 2 2" xfId="697"/>
    <cellStyle name="Percentagem 6" xfId="698"/>
    <cellStyle name="Percentagem 7" xfId="699"/>
    <cellStyle name="Saída 2" xfId="437"/>
    <cellStyle name="SAN" xfId="1203"/>
    <cellStyle name="SAPBEXaggData" xfId="438"/>
    <cellStyle name="SAPBEXaggData 2" xfId="700"/>
    <cellStyle name="SAPBEXaggData 2 2" xfId="701"/>
    <cellStyle name="SAPBEXaggData 3" xfId="702"/>
    <cellStyle name="SAPBEXaggDataEmph" xfId="439"/>
    <cellStyle name="SAPBEXaggDataEmph 2" xfId="703"/>
    <cellStyle name="SAPBEXaggDataEmph 2 2" xfId="704"/>
    <cellStyle name="SAPBEXaggDataEmph 3" xfId="705"/>
    <cellStyle name="SAPBEXaggItem" xfId="440"/>
    <cellStyle name="SAPBEXaggItem 2" xfId="706"/>
    <cellStyle name="SAPBEXaggItem 2 2" xfId="707"/>
    <cellStyle name="SAPBEXaggItem 3" xfId="708"/>
    <cellStyle name="SAPBEXaggItemX" xfId="441"/>
    <cellStyle name="SAPBEXaggItemX 2" xfId="1204"/>
    <cellStyle name="SAPBEXaggItemX 3" xfId="1205"/>
    <cellStyle name="SAPBEXchaText" xfId="442"/>
    <cellStyle name="SAPBEXchaText 2" xfId="709"/>
    <cellStyle name="SAPBEXchaText 2 2" xfId="710"/>
    <cellStyle name="SAPBEXchaText 3" xfId="711"/>
    <cellStyle name="SAPBEXexcBad7" xfId="443"/>
    <cellStyle name="SAPBEXexcBad7 2" xfId="712"/>
    <cellStyle name="SAPBEXexcBad7 2 2" xfId="713"/>
    <cellStyle name="SAPBEXexcBad7 3" xfId="714"/>
    <cellStyle name="SAPBEXexcBad8" xfId="444"/>
    <cellStyle name="SAPBEXexcBad8 2" xfId="715"/>
    <cellStyle name="SAPBEXexcBad8 2 2" xfId="716"/>
    <cellStyle name="SAPBEXexcBad8 3" xfId="717"/>
    <cellStyle name="SAPBEXexcBad9" xfId="445"/>
    <cellStyle name="SAPBEXexcBad9 2" xfId="718"/>
    <cellStyle name="SAPBEXexcBad9 2 2" xfId="719"/>
    <cellStyle name="SAPBEXexcBad9 3" xfId="720"/>
    <cellStyle name="SAPBEXexcCritical4" xfId="446"/>
    <cellStyle name="SAPBEXexcCritical4 2" xfId="721"/>
    <cellStyle name="SAPBEXexcCritical4 2 2" xfId="722"/>
    <cellStyle name="SAPBEXexcCritical4 3" xfId="723"/>
    <cellStyle name="SAPBEXexcCritical5" xfId="447"/>
    <cellStyle name="SAPBEXexcCritical5 2" xfId="724"/>
    <cellStyle name="SAPBEXexcCritical5 2 2" xfId="725"/>
    <cellStyle name="SAPBEXexcCritical5 3" xfId="726"/>
    <cellStyle name="SAPBEXexcCritical6" xfId="448"/>
    <cellStyle name="SAPBEXexcCritical6 2" xfId="727"/>
    <cellStyle name="SAPBEXexcCritical6 2 2" xfId="728"/>
    <cellStyle name="SAPBEXexcCritical6 3" xfId="729"/>
    <cellStyle name="SAPBEXexcGood1" xfId="449"/>
    <cellStyle name="SAPBEXexcGood1 2" xfId="730"/>
    <cellStyle name="SAPBEXexcGood1 2 2" xfId="731"/>
    <cellStyle name="SAPBEXexcGood1 3" xfId="732"/>
    <cellStyle name="SAPBEXexcGood2" xfId="450"/>
    <cellStyle name="SAPBEXexcGood2 2" xfId="733"/>
    <cellStyle name="SAPBEXexcGood2 2 2" xfId="734"/>
    <cellStyle name="SAPBEXexcGood2 3" xfId="735"/>
    <cellStyle name="SAPBEXexcGood3" xfId="451"/>
    <cellStyle name="SAPBEXexcGood3 2" xfId="736"/>
    <cellStyle name="SAPBEXexcGood3 2 2" xfId="737"/>
    <cellStyle name="SAPBEXexcGood3 3" xfId="738"/>
    <cellStyle name="SAPBEXfilterDrill" xfId="452"/>
    <cellStyle name="SAPBEXfilterItem" xfId="453"/>
    <cellStyle name="SAPBEXfilterItem 2" xfId="1206"/>
    <cellStyle name="SAPBEXfilterItem 3" xfId="1207"/>
    <cellStyle name="SAPBEXfilterText" xfId="454"/>
    <cellStyle name="SAPBEXformats" xfId="455"/>
    <cellStyle name="SAPBEXformats 2" xfId="739"/>
    <cellStyle name="SAPBEXformats 2 2" xfId="740"/>
    <cellStyle name="SAPBEXformats 3" xfId="741"/>
    <cellStyle name="SAPBEXheaderItem" xfId="456"/>
    <cellStyle name="SAPBEXheaderItem 2" xfId="1208"/>
    <cellStyle name="SAPBEXheaderItem 2 2" xfId="1209"/>
    <cellStyle name="SAPBEXheaderItem 3" xfId="1210"/>
    <cellStyle name="SAPBEXheaderItem 4" xfId="1211"/>
    <cellStyle name="SAPBEXheaderText" xfId="457"/>
    <cellStyle name="SAPBEXheaderText 2" xfId="1212"/>
    <cellStyle name="SAPBEXheaderText 2 2" xfId="1213"/>
    <cellStyle name="SAPBEXheaderText 3" xfId="1214"/>
    <cellStyle name="SAPBEXheaderText 4" xfId="1215"/>
    <cellStyle name="SAPBEXHLevel0" xfId="458"/>
    <cellStyle name="SAPBEXHLevel0 2" xfId="1216"/>
    <cellStyle name="SAPBEXHLevel0X" xfId="459"/>
    <cellStyle name="SAPBEXHLevel0X 2" xfId="1217"/>
    <cellStyle name="SAPBEXHLevel0X 3" xfId="1218"/>
    <cellStyle name="SAPBEXHLevel1" xfId="460"/>
    <cellStyle name="SAPBEXHLevel1 2" xfId="1219"/>
    <cellStyle name="SAPBEXHLevel1X" xfId="461"/>
    <cellStyle name="SAPBEXHLevel1X 2" xfId="1220"/>
    <cellStyle name="SAPBEXHLevel2" xfId="462"/>
    <cellStyle name="SAPBEXHLevel2 2" xfId="1221"/>
    <cellStyle name="SAPBEXHLevel2X" xfId="463"/>
    <cellStyle name="SAPBEXHLevel2X 2" xfId="1222"/>
    <cellStyle name="SAPBEXHLevel3" xfId="464"/>
    <cellStyle name="SAPBEXHLevel3 2" xfId="1223"/>
    <cellStyle name="SAPBEXHLevel3X" xfId="465"/>
    <cellStyle name="SAPBEXHLevel3X 2" xfId="1224"/>
    <cellStyle name="SAPBEXinputData" xfId="1225"/>
    <cellStyle name="SAPBEXresData" xfId="466"/>
    <cellStyle name="SAPBEXresData 2" xfId="742"/>
    <cellStyle name="SAPBEXresData 2 2" xfId="743"/>
    <cellStyle name="SAPBEXresData 3" xfId="744"/>
    <cellStyle name="SAPBEXresDataEmph" xfId="467"/>
    <cellStyle name="SAPBEXresDataEmph 2" xfId="745"/>
    <cellStyle name="SAPBEXresDataEmph 2 2" xfId="746"/>
    <cellStyle name="SAPBEXresDataEmph 3" xfId="747"/>
    <cellStyle name="SAPBEXresItem" xfId="468"/>
    <cellStyle name="SAPBEXresItem 2" xfId="748"/>
    <cellStyle name="SAPBEXresItem 2 2" xfId="749"/>
    <cellStyle name="SAPBEXresItem 3" xfId="750"/>
    <cellStyle name="SAPBEXresItemX" xfId="469"/>
    <cellStyle name="SAPBEXresItemX 2" xfId="1226"/>
    <cellStyle name="SAPBEXresItemX 3" xfId="1227"/>
    <cellStyle name="SAPBEXstdData" xfId="470"/>
    <cellStyle name="SAPBEXstdData 2" xfId="751"/>
    <cellStyle name="SAPBEXstdData 2 2" xfId="752"/>
    <cellStyle name="SAPBEXstdData 3" xfId="753"/>
    <cellStyle name="SAPBEXstdDataEmph" xfId="471"/>
    <cellStyle name="SAPBEXstdDataEmph 2" xfId="754"/>
    <cellStyle name="SAPBEXstdDataEmph 2 2" xfId="755"/>
    <cellStyle name="SAPBEXstdDataEmph 3" xfId="756"/>
    <cellStyle name="SAPBEXstdItem" xfId="472"/>
    <cellStyle name="SAPBEXstdItem 2" xfId="757"/>
    <cellStyle name="SAPBEXstdItem 2 2" xfId="758"/>
    <cellStyle name="SAPBEXstdItem 3" xfId="759"/>
    <cellStyle name="SAPBEXstdItemX" xfId="473"/>
    <cellStyle name="SAPBEXstdItemX 2" xfId="1228"/>
    <cellStyle name="SAPBEXtitle" xfId="474"/>
    <cellStyle name="SAPBEXtitle 2" xfId="760"/>
    <cellStyle name="SAPBEXtitle 2 2" xfId="761"/>
    <cellStyle name="SAPBEXtitle 3" xfId="762"/>
    <cellStyle name="SAPBEXundefined" xfId="475"/>
    <cellStyle name="SAPBEXundefined 2" xfId="763"/>
    <cellStyle name="SAPBEXundefined 2 2" xfId="764"/>
    <cellStyle name="SAPBEXundefined 3" xfId="765"/>
    <cellStyle name="SAPKey" xfId="1229"/>
    <cellStyle name="SAPLocked" xfId="1230"/>
    <cellStyle name="SAPOutput" xfId="1231"/>
    <cellStyle name="SAPSpace" xfId="1232"/>
    <cellStyle name="SAPText" xfId="1233"/>
    <cellStyle name="SAPUnLocked" xfId="1234"/>
    <cellStyle name="Section" xfId="1235"/>
    <cellStyle name="SectionTitle" xfId="1236"/>
    <cellStyle name="SheetTitle" xfId="1237"/>
    <cellStyle name="Standard__Utopia Index Index und Guidance (Deutsch)" xfId="766"/>
    <cellStyle name="Style 1" xfId="476"/>
    <cellStyle name="Sub-section" xfId="1238"/>
    <cellStyle name="SubSectionTitle" xfId="1239"/>
    <cellStyle name="Subtotal" xfId="1240"/>
    <cellStyle name="TableBorder" xfId="1241"/>
    <cellStyle name="TableColumnHeader" xfId="1242"/>
    <cellStyle name="TableHead" xfId="1243"/>
    <cellStyle name="Texto de Aviso 2" xfId="477"/>
    <cellStyle name="Texto Explicativo 2" xfId="478"/>
    <cellStyle name="Tickmark" xfId="479"/>
    <cellStyle name="Time" xfId="1244"/>
    <cellStyle name="Title" xfId="1245"/>
    <cellStyle name="Title 2" xfId="480"/>
    <cellStyle name="Title 3" xfId="481"/>
    <cellStyle name="Title1" xfId="482"/>
    <cellStyle name="Titles" xfId="1246"/>
    <cellStyle name="Titulo" xfId="1247"/>
    <cellStyle name="Título 2" xfId="483"/>
    <cellStyle name="TITULO1" xfId="1248"/>
    <cellStyle name="Titulo2" xfId="1249"/>
    <cellStyle name="Total 10" xfId="484"/>
    <cellStyle name="Total 2" xfId="485"/>
    <cellStyle name="Total 2 2" xfId="486"/>
    <cellStyle name="Total 3" xfId="487"/>
    <cellStyle name="Total 4" xfId="488"/>
    <cellStyle name="Total 5" xfId="489"/>
    <cellStyle name="Total 6" xfId="490"/>
    <cellStyle name="Total 7" xfId="491"/>
    <cellStyle name="Total 8" xfId="492"/>
    <cellStyle name="Total 9" xfId="493"/>
    <cellStyle name="Tusental (0)_Blad1" xfId="1250"/>
    <cellStyle name="Tusental_Blad1" xfId="1251"/>
    <cellStyle name="user" xfId="494"/>
    <cellStyle name="Valuta (0)_Blad1" xfId="1252"/>
    <cellStyle name="Valuta_Blad1" xfId="1253"/>
    <cellStyle name="Verificar Célula 2" xfId="495"/>
    <cellStyle name="Vírgula" xfId="1" builtinId="3"/>
    <cellStyle name="Vírgula 2" xfId="496"/>
    <cellStyle name="Vírgula 2 2" xfId="497"/>
    <cellStyle name="Vírgula 3" xfId="498"/>
    <cellStyle name="Vírgula 3 2" xfId="767"/>
    <cellStyle name="Vírgula 4" xfId="499"/>
    <cellStyle name="Vírgula 4 2" xfId="768"/>
    <cellStyle name="Vírgula 5" xfId="500"/>
    <cellStyle name="Vírgula 6" xfId="501"/>
    <cellStyle name="Währung" xfId="1254"/>
    <cellStyle name="Währung [0]_RESULTS" xfId="502"/>
    <cellStyle name="Währung_RESULTS" xfId="503"/>
    <cellStyle name="Warning Text" xfId="1255"/>
    <cellStyle name="Warning Text 2" xfId="504"/>
    <cellStyle name="Warning Text 3" xfId="505"/>
    <cellStyle name="year" xfId="50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2D050"/>
      <color rgb="FFC6E0B4"/>
      <color rgb="FFFFCCCC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centivos\Incentivo%20&#224;%20extens&#227;o%20de%20vida%20&#250;til\2014\Linhas\acompanhamento_linh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Producao%20em%20Regime%20Especial/Modelo%20de%20Previs&#227;o/PRE_Real-Estim-Prev_2011-06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Tarifas%20SE/Tarifas2013/REN_EDP/REN_Custos_refer&#234;ncia_GeradorERSE_2009_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200_REN_Atl&#226;ntico\10_Outubro\TITULOS\TIT96\TIT0796\CARTEI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Gerais"/>
      <sheetName val="Metodologia"/>
      <sheetName val="ParamtClassifIndices"/>
      <sheetName val="Subestações-Caracteristicas"/>
      <sheetName val="Subestações-InfoBase"/>
      <sheetName val="Subestações-InfoBase_Valores"/>
      <sheetName val="Subestações-Cref2009"/>
      <sheetName val="Linhas-InfoBase"/>
      <sheetName val="Linhas-InfoBase_Valores"/>
      <sheetName val="Linhas-Cref2009"/>
      <sheetName val="QuadResumo Cref2009 (Directos)"/>
      <sheetName val="QuadResumo Cref2009 (Totais)"/>
    </sheetNames>
    <sheetDataSet>
      <sheetData sheetId="0"/>
      <sheetData sheetId="1"/>
      <sheetData sheetId="2">
        <row r="19">
          <cell r="C19">
            <v>9.0499999999999997E-2</v>
          </cell>
        </row>
        <row r="20">
          <cell r="C20">
            <v>7.5499999999999998E-2</v>
          </cell>
        </row>
        <row r="39">
          <cell r="C39">
            <v>101</v>
          </cell>
          <cell r="D39">
            <v>107.64</v>
          </cell>
          <cell r="E39">
            <v>1395</v>
          </cell>
          <cell r="F39">
            <v>1114.3499999999999</v>
          </cell>
          <cell r="G39">
            <v>5317</v>
          </cell>
          <cell r="H39">
            <v>2364.9699999999998</v>
          </cell>
          <cell r="I39">
            <v>0.41260000000000002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showGridLines="0" tabSelected="1" zoomScaleNormal="100" zoomScaleSheetLayoutView="90" workbookViewId="0">
      <selection activeCell="D7" sqref="D7"/>
    </sheetView>
  </sheetViews>
  <sheetFormatPr defaultColWidth="9.109375" defaultRowHeight="13.8"/>
  <cols>
    <col min="1" max="1" width="9.109375" style="5"/>
    <col min="2" max="2" width="11" style="5" customWidth="1"/>
    <col min="3" max="3" width="22.109375" style="5" customWidth="1"/>
    <col min="4" max="4" width="77.33203125" style="5" customWidth="1"/>
    <col min="5" max="10" width="9.109375" style="5"/>
    <col min="11" max="11" width="15" style="5" customWidth="1"/>
    <col min="12" max="16384" width="9.109375" style="5"/>
  </cols>
  <sheetData>
    <row r="2" spans="1:6" ht="17.399999999999999">
      <c r="A2" s="4"/>
      <c r="B2" s="2" t="s">
        <v>324</v>
      </c>
      <c r="C2" s="4"/>
      <c r="D2" s="4"/>
      <c r="E2" s="4"/>
    </row>
    <row r="3" spans="1:6">
      <c r="A3" s="4"/>
      <c r="B3" s="4"/>
      <c r="C3" s="4"/>
      <c r="D3" s="4"/>
      <c r="E3" s="4"/>
    </row>
    <row r="4" spans="1:6" ht="15.75" customHeight="1">
      <c r="A4" s="4"/>
      <c r="B4" s="624" t="s">
        <v>345</v>
      </c>
      <c r="C4" s="624"/>
      <c r="D4" s="624"/>
      <c r="E4" s="3"/>
    </row>
    <row r="5" spans="1:6">
      <c r="A5" s="4"/>
      <c r="B5" s="4"/>
      <c r="C5" s="4"/>
      <c r="D5" s="4"/>
      <c r="E5" s="4"/>
    </row>
    <row r="6" spans="1:6">
      <c r="A6" s="4"/>
      <c r="B6" s="4"/>
      <c r="C6" s="7" t="s">
        <v>306</v>
      </c>
      <c r="D6" s="7" t="s">
        <v>325</v>
      </c>
      <c r="E6" s="7" t="s">
        <v>326</v>
      </c>
    </row>
    <row r="7" spans="1:6" ht="15.75" customHeight="1">
      <c r="A7" s="4"/>
      <c r="B7" s="4"/>
      <c r="C7" s="318">
        <v>1</v>
      </c>
      <c r="D7" t="s">
        <v>346</v>
      </c>
      <c r="E7" s="463" t="s">
        <v>329</v>
      </c>
      <c r="F7" s="87"/>
    </row>
    <row r="8" spans="1:6" ht="14.4">
      <c r="A8" s="4"/>
      <c r="B8" s="4"/>
      <c r="C8" s="318">
        <v>2</v>
      </c>
      <c r="D8" t="s">
        <v>347</v>
      </c>
      <c r="E8" s="463" t="s">
        <v>327</v>
      </c>
      <c r="F8" s="87"/>
    </row>
    <row r="9" spans="1:6" ht="14.4">
      <c r="A9" s="4"/>
      <c r="B9" s="4"/>
      <c r="C9" s="318">
        <v>3</v>
      </c>
      <c r="D9" t="s">
        <v>348</v>
      </c>
      <c r="E9" s="463" t="s">
        <v>328</v>
      </c>
      <c r="F9" s="87"/>
    </row>
    <row r="10" spans="1:6" ht="14.4">
      <c r="A10" s="4"/>
      <c r="B10" s="4"/>
      <c r="C10" s="318">
        <v>4</v>
      </c>
      <c r="D10" t="s">
        <v>349</v>
      </c>
      <c r="E10" s="463" t="s">
        <v>328</v>
      </c>
      <c r="F10" s="87"/>
    </row>
    <row r="11" spans="1:6" ht="14.4">
      <c r="A11" s="4"/>
      <c r="B11" s="4"/>
      <c r="C11" s="318">
        <v>5</v>
      </c>
      <c r="D11" t="s">
        <v>350</v>
      </c>
      <c r="E11" s="463" t="s">
        <v>329</v>
      </c>
      <c r="F11" s="87"/>
    </row>
    <row r="12" spans="1:6" ht="14.4">
      <c r="A12" s="4"/>
      <c r="B12" s="4"/>
      <c r="C12" s="318">
        <v>6</v>
      </c>
      <c r="D12" t="s">
        <v>351</v>
      </c>
      <c r="E12" s="463" t="s">
        <v>329</v>
      </c>
      <c r="F12" s="87"/>
    </row>
    <row r="13" spans="1:6" ht="14.4">
      <c r="A13" s="4"/>
      <c r="B13" s="4"/>
      <c r="C13" s="318">
        <v>7</v>
      </c>
      <c r="D13" t="s">
        <v>352</v>
      </c>
      <c r="E13" s="463" t="s">
        <v>327</v>
      </c>
      <c r="F13" s="87"/>
    </row>
    <row r="14" spans="1:6" ht="14.4">
      <c r="A14" s="4"/>
      <c r="B14" s="4"/>
      <c r="C14" s="318">
        <v>8</v>
      </c>
      <c r="D14" t="s">
        <v>353</v>
      </c>
      <c r="E14" s="463" t="s">
        <v>328</v>
      </c>
      <c r="F14" s="87"/>
    </row>
    <row r="15" spans="1:6" ht="14.4">
      <c r="A15" s="4"/>
      <c r="B15" s="4"/>
      <c r="C15" s="318">
        <v>9</v>
      </c>
      <c r="D15" t="s">
        <v>354</v>
      </c>
      <c r="E15" s="463" t="s">
        <v>329</v>
      </c>
      <c r="F15" s="87"/>
    </row>
    <row r="16" spans="1:6" ht="14.4">
      <c r="A16" s="4"/>
      <c r="B16" s="4"/>
      <c r="C16" s="318">
        <v>10</v>
      </c>
      <c r="D16" s="600" t="s">
        <v>703</v>
      </c>
      <c r="E16" s="463" t="s">
        <v>329</v>
      </c>
      <c r="F16" s="87"/>
    </row>
    <row r="17" spans="1:6" ht="14.4">
      <c r="A17" s="4"/>
      <c r="B17" s="4"/>
      <c r="C17" s="318">
        <v>11</v>
      </c>
      <c r="D17" t="s">
        <v>355</v>
      </c>
      <c r="E17" s="463" t="s">
        <v>329</v>
      </c>
      <c r="F17" s="87"/>
    </row>
    <row r="18" spans="1:6" ht="14.4">
      <c r="A18" s="4"/>
      <c r="B18" s="6"/>
      <c r="C18" s="318" t="s">
        <v>330</v>
      </c>
      <c r="D18" t="s">
        <v>356</v>
      </c>
      <c r="E18" s="463" t="s">
        <v>329</v>
      </c>
      <c r="F18" s="87"/>
    </row>
    <row r="19" spans="1:6" ht="14.4">
      <c r="A19" s="4"/>
      <c r="B19" s="4"/>
      <c r="C19" s="318">
        <v>13</v>
      </c>
      <c r="D19" t="s">
        <v>357</v>
      </c>
      <c r="E19" s="463" t="s">
        <v>329</v>
      </c>
      <c r="F19" s="87"/>
    </row>
    <row r="20" spans="1:6" ht="14.4">
      <c r="A20" s="4"/>
      <c r="B20" s="4"/>
      <c r="C20" s="318">
        <v>14</v>
      </c>
      <c r="D20" t="s">
        <v>489</v>
      </c>
      <c r="E20" s="463" t="s">
        <v>329</v>
      </c>
      <c r="F20" s="87"/>
    </row>
    <row r="21" spans="1:6" ht="14.4">
      <c r="A21" s="4"/>
      <c r="B21" s="4"/>
      <c r="C21" s="318">
        <v>15</v>
      </c>
      <c r="D21" t="s">
        <v>358</v>
      </c>
      <c r="E21" s="463" t="s">
        <v>328</v>
      </c>
      <c r="F21" s="87"/>
    </row>
    <row r="22" spans="1:6" ht="14.4">
      <c r="A22" s="4"/>
      <c r="B22" s="4"/>
      <c r="C22" s="318">
        <v>16</v>
      </c>
      <c r="D22" t="s">
        <v>359</v>
      </c>
      <c r="E22" s="463" t="s">
        <v>329</v>
      </c>
      <c r="F22" s="87"/>
    </row>
    <row r="23" spans="1:6" ht="14.4">
      <c r="A23" s="4"/>
      <c r="B23" s="4"/>
      <c r="C23" s="318">
        <v>17</v>
      </c>
      <c r="D23" t="s">
        <v>360</v>
      </c>
      <c r="E23" s="463" t="s">
        <v>327</v>
      </c>
      <c r="F23" s="87"/>
    </row>
    <row r="24" spans="1:6" ht="14.4">
      <c r="A24" s="4"/>
      <c r="B24" s="4"/>
      <c r="C24" s="318">
        <v>18</v>
      </c>
      <c r="D24" t="s">
        <v>391</v>
      </c>
      <c r="E24" s="463" t="s">
        <v>329</v>
      </c>
      <c r="F24" s="87"/>
    </row>
    <row r="25" spans="1:6" ht="14.4">
      <c r="A25" s="4"/>
      <c r="B25" s="4"/>
      <c r="C25" s="463">
        <v>19</v>
      </c>
      <c r="D25" s="600" t="s">
        <v>619</v>
      </c>
      <c r="E25" s="463" t="s">
        <v>328</v>
      </c>
      <c r="F25" s="87"/>
    </row>
    <row r="26" spans="1:6" ht="14.4">
      <c r="A26" s="4"/>
      <c r="B26" s="4"/>
      <c r="C26" s="463">
        <v>20</v>
      </c>
      <c r="D26" s="600" t="s">
        <v>704</v>
      </c>
      <c r="E26" s="463" t="s">
        <v>328</v>
      </c>
    </row>
    <row r="27" spans="1:6" ht="14.4">
      <c r="C27" s="463">
        <v>21</v>
      </c>
      <c r="D27" s="600" t="s">
        <v>705</v>
      </c>
      <c r="E27" s="463" t="s">
        <v>328</v>
      </c>
    </row>
    <row r="28" spans="1:6" ht="14.4">
      <c r="C28" s="463">
        <v>22</v>
      </c>
      <c r="D28" s="600" t="s">
        <v>706</v>
      </c>
      <c r="E28" s="463" t="s">
        <v>328</v>
      </c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&amp;LREN, SA</oddHeader>
    <oddFooter>&amp;L29/04/2015&amp;R&amp;F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showGridLines="0" zoomScaleNormal="100" workbookViewId="0">
      <selection activeCell="C6" sqref="C6"/>
    </sheetView>
  </sheetViews>
  <sheetFormatPr defaultColWidth="9.109375" defaultRowHeight="13.8"/>
  <cols>
    <col min="1" max="1" width="9.5546875" style="181" bestFit="1" customWidth="1"/>
    <col min="2" max="2" width="2.5546875" style="98" customWidth="1"/>
    <col min="3" max="3" width="59.6640625" style="98" customWidth="1"/>
    <col min="4" max="4" width="1.6640625" style="100" customWidth="1"/>
    <col min="5" max="6" width="13.6640625" style="183" customWidth="1"/>
    <col min="7" max="8" width="13.6640625" style="104" customWidth="1"/>
    <col min="9" max="10" width="13.6640625" style="98" customWidth="1"/>
    <col min="11" max="11" width="1.88671875" style="100" customWidth="1"/>
    <col min="12" max="12" width="13.6640625" style="98" bestFit="1" customWidth="1"/>
    <col min="13" max="13" width="15.5546875" style="98" bestFit="1" customWidth="1"/>
    <col min="14" max="14" width="12" style="98" customWidth="1"/>
    <col min="15" max="15" width="12" style="98" bestFit="1" customWidth="1"/>
    <col min="16" max="16384" width="9.109375" style="98"/>
  </cols>
  <sheetData>
    <row r="1" spans="1:18">
      <c r="A1" s="178">
        <f>+'N2-08-REN - Ativos_TEE'!A1+1</f>
        <v>9</v>
      </c>
      <c r="B1" s="179"/>
      <c r="C1" s="179"/>
      <c r="D1" s="179"/>
      <c r="E1" s="179"/>
      <c r="F1" s="179"/>
      <c r="G1" s="179"/>
      <c r="H1" s="179"/>
      <c r="I1" s="179"/>
    </row>
    <row r="2" spans="1:18" ht="15.6">
      <c r="A2" s="179"/>
      <c r="C2" s="639" t="str">
        <f>Índice!D15</f>
        <v>Quadro N2-09-REN - Subsídios ao investimento e direitos de superfície</v>
      </c>
      <c r="D2" s="639"/>
      <c r="E2" s="639"/>
      <c r="F2" s="639"/>
      <c r="G2" s="216"/>
      <c r="H2" s="216"/>
      <c r="I2" s="216"/>
    </row>
    <row r="4" spans="1:18">
      <c r="C4" s="217"/>
      <c r="D4" s="217"/>
    </row>
    <row r="5" spans="1:18">
      <c r="C5" s="195" t="s">
        <v>105</v>
      </c>
      <c r="M5" s="451" t="s">
        <v>331</v>
      </c>
    </row>
    <row r="6" spans="1:18">
      <c r="C6" s="182" t="s">
        <v>563</v>
      </c>
      <c r="E6" s="218"/>
      <c r="F6" s="218"/>
    </row>
    <row r="7" spans="1:18">
      <c r="C7" s="184"/>
      <c r="E7" s="648"/>
      <c r="F7" s="648"/>
      <c r="L7" s="648"/>
      <c r="M7" s="648"/>
    </row>
    <row r="8" spans="1:18" ht="12.75" customHeight="1">
      <c r="E8" s="185" t="s">
        <v>106</v>
      </c>
      <c r="F8" s="185" t="s">
        <v>107</v>
      </c>
      <c r="G8" s="649" t="s">
        <v>108</v>
      </c>
      <c r="H8" s="649"/>
      <c r="I8" s="186" t="s">
        <v>109</v>
      </c>
      <c r="J8" s="644" t="s">
        <v>74</v>
      </c>
      <c r="K8" s="187"/>
      <c r="L8" s="185" t="s">
        <v>106</v>
      </c>
      <c r="M8" s="185" t="s">
        <v>107</v>
      </c>
    </row>
    <row r="9" spans="1:18" s="191" customFormat="1" ht="15" customHeight="1">
      <c r="A9" s="188"/>
      <c r="C9" s="520" t="s">
        <v>553</v>
      </c>
      <c r="D9" s="522"/>
      <c r="E9" s="521" t="s">
        <v>478</v>
      </c>
      <c r="F9" s="521" t="s">
        <v>478</v>
      </c>
      <c r="G9" s="521" t="s">
        <v>110</v>
      </c>
      <c r="H9" s="521" t="s">
        <v>111</v>
      </c>
      <c r="I9" s="596" t="s">
        <v>112</v>
      </c>
      <c r="J9" s="645"/>
      <c r="K9" s="219"/>
      <c r="L9" s="521" t="s">
        <v>479</v>
      </c>
      <c r="M9" s="521" t="s">
        <v>479</v>
      </c>
    </row>
    <row r="10" spans="1:18">
      <c r="D10" s="192"/>
      <c r="G10" s="202"/>
      <c r="H10" s="202"/>
    </row>
    <row r="11" spans="1:18">
      <c r="C11" s="195" t="s">
        <v>564</v>
      </c>
      <c r="D11" s="192"/>
      <c r="E11" s="220"/>
      <c r="F11" s="220"/>
      <c r="G11" s="220"/>
      <c r="H11" s="220"/>
      <c r="I11" s="220"/>
      <c r="J11" s="220"/>
      <c r="K11" s="221"/>
    </row>
    <row r="12" spans="1:18" collapsed="1">
      <c r="C12" s="128" t="s">
        <v>99</v>
      </c>
      <c r="D12" s="192"/>
      <c r="E12" s="218"/>
      <c r="F12" s="218"/>
      <c r="G12" s="218"/>
      <c r="H12" s="218"/>
      <c r="I12" s="218"/>
      <c r="J12" s="218"/>
      <c r="K12" s="222"/>
      <c r="L12" s="223"/>
      <c r="M12" s="223"/>
      <c r="Q12" s="193"/>
      <c r="R12" s="193"/>
    </row>
    <row r="13" spans="1:18">
      <c r="C13" s="128" t="s">
        <v>481</v>
      </c>
      <c r="D13" s="192"/>
      <c r="E13" s="218"/>
      <c r="F13" s="218"/>
      <c r="G13" s="218"/>
      <c r="H13" s="218"/>
      <c r="I13" s="218"/>
      <c r="J13" s="218"/>
      <c r="K13" s="222"/>
      <c r="L13" s="223"/>
      <c r="M13" s="223"/>
      <c r="Q13" s="193"/>
      <c r="R13" s="193"/>
    </row>
    <row r="14" spans="1:18">
      <c r="C14" s="128" t="s">
        <v>81</v>
      </c>
      <c r="D14" s="192"/>
      <c r="E14" s="218"/>
      <c r="F14" s="218"/>
      <c r="G14" s="218"/>
      <c r="H14" s="218"/>
      <c r="I14" s="218"/>
      <c r="J14" s="218"/>
      <c r="K14" s="222"/>
      <c r="L14" s="223"/>
      <c r="M14" s="223"/>
      <c r="Q14" s="193"/>
      <c r="R14" s="193"/>
    </row>
    <row r="15" spans="1:18" ht="15" customHeight="1" thickBot="1">
      <c r="C15" s="224" t="s">
        <v>113</v>
      </c>
      <c r="E15" s="225"/>
      <c r="F15" s="225"/>
      <c r="G15" s="225"/>
      <c r="H15" s="225"/>
      <c r="I15" s="225"/>
      <c r="J15" s="225"/>
      <c r="K15" s="222"/>
      <c r="L15" s="225"/>
      <c r="M15" s="225"/>
      <c r="N15" s="193"/>
      <c r="Q15" s="193"/>
      <c r="R15" s="193"/>
    </row>
    <row r="16" spans="1:18" ht="14.4" thickTop="1">
      <c r="E16" s="223"/>
      <c r="F16" s="223"/>
      <c r="G16" s="226"/>
      <c r="H16" s="226"/>
      <c r="I16" s="223"/>
      <c r="J16" s="223"/>
      <c r="K16" s="222"/>
      <c r="L16" s="223"/>
      <c r="M16" s="223"/>
      <c r="Q16" s="193"/>
      <c r="R16" s="193"/>
    </row>
    <row r="17" spans="1:18" collapsed="1">
      <c r="A17" s="98"/>
      <c r="C17" s="195" t="s">
        <v>565</v>
      </c>
      <c r="D17" s="192"/>
      <c r="E17" s="218"/>
      <c r="F17" s="218"/>
      <c r="G17" s="218"/>
      <c r="H17" s="218"/>
      <c r="I17" s="223"/>
      <c r="J17" s="223"/>
      <c r="K17" s="222"/>
      <c r="L17" s="223"/>
      <c r="M17" s="223"/>
      <c r="Q17" s="193"/>
      <c r="R17" s="193"/>
    </row>
    <row r="18" spans="1:18">
      <c r="A18" s="98"/>
      <c r="C18" s="98" t="s">
        <v>114</v>
      </c>
      <c r="E18" s="223"/>
      <c r="F18" s="223"/>
      <c r="G18" s="223"/>
      <c r="H18" s="223"/>
      <c r="I18" s="218"/>
      <c r="J18" s="218"/>
      <c r="K18" s="222"/>
      <c r="L18" s="223"/>
      <c r="M18" s="223"/>
      <c r="Q18" s="193"/>
      <c r="R18" s="193"/>
    </row>
    <row r="19" spans="1:18" ht="15" customHeight="1" thickBot="1">
      <c r="A19" s="98"/>
      <c r="C19" s="224" t="s">
        <v>113</v>
      </c>
      <c r="E19" s="225"/>
      <c r="F19" s="225"/>
      <c r="G19" s="225"/>
      <c r="H19" s="225"/>
      <c r="I19" s="225"/>
      <c r="J19" s="225"/>
      <c r="K19" s="222"/>
      <c r="L19" s="225"/>
      <c r="M19" s="225"/>
      <c r="N19" s="193"/>
      <c r="Q19" s="193"/>
      <c r="R19" s="193"/>
    </row>
    <row r="20" spans="1:18" ht="14.4" thickTop="1">
      <c r="A20" s="98"/>
      <c r="E20" s="227"/>
      <c r="F20" s="227"/>
      <c r="G20" s="227"/>
      <c r="H20" s="227"/>
      <c r="I20" s="227"/>
      <c r="J20" s="227"/>
      <c r="K20" s="227"/>
      <c r="L20" s="227"/>
      <c r="M20" s="227"/>
      <c r="Q20" s="193"/>
      <c r="R20" s="193"/>
    </row>
    <row r="21" spans="1:18">
      <c r="A21" s="98"/>
      <c r="E21" s="227"/>
      <c r="F21" s="227"/>
      <c r="G21" s="228"/>
      <c r="H21" s="228"/>
      <c r="I21" s="191"/>
      <c r="J21" s="191"/>
      <c r="K21" s="222"/>
      <c r="L21" s="191"/>
      <c r="M21" s="191"/>
      <c r="N21" s="193"/>
      <c r="Q21" s="193"/>
      <c r="R21" s="193"/>
    </row>
    <row r="22" spans="1:18">
      <c r="A22" s="98"/>
      <c r="E22" s="227"/>
      <c r="F22" s="227"/>
      <c r="G22" s="228"/>
      <c r="H22" s="228"/>
      <c r="I22" s="191"/>
      <c r="J22" s="191"/>
      <c r="K22" s="229"/>
      <c r="L22" s="191"/>
      <c r="M22" s="191"/>
      <c r="Q22" s="193"/>
      <c r="R22" s="193"/>
    </row>
    <row r="23" spans="1:18">
      <c r="C23" s="195" t="s">
        <v>105</v>
      </c>
      <c r="E23" s="227"/>
      <c r="F23" s="227"/>
      <c r="G23" s="228"/>
      <c r="H23" s="228"/>
      <c r="I23" s="191"/>
      <c r="J23" s="191"/>
      <c r="K23" s="229"/>
      <c r="L23" s="191"/>
      <c r="M23" s="191"/>
      <c r="Q23" s="193"/>
      <c r="R23" s="193"/>
    </row>
    <row r="24" spans="1:18">
      <c r="C24" s="182" t="s">
        <v>566</v>
      </c>
      <c r="E24" s="227"/>
      <c r="F24" s="227"/>
      <c r="G24" s="228"/>
      <c r="H24" s="228"/>
      <c r="I24" s="191"/>
      <c r="J24" s="191"/>
      <c r="K24" s="229"/>
      <c r="L24" s="191"/>
      <c r="M24" s="191"/>
      <c r="Q24" s="193"/>
      <c r="R24" s="193"/>
    </row>
    <row r="25" spans="1:18">
      <c r="C25" s="184" t="s">
        <v>0</v>
      </c>
      <c r="E25" s="648"/>
      <c r="F25" s="648"/>
      <c r="L25" s="648"/>
      <c r="M25" s="648"/>
      <c r="Q25" s="193"/>
      <c r="R25" s="193"/>
    </row>
    <row r="26" spans="1:18" ht="12.75" customHeight="1">
      <c r="E26" s="185" t="s">
        <v>106</v>
      </c>
      <c r="F26" s="185" t="s">
        <v>107</v>
      </c>
      <c r="G26" s="649" t="s">
        <v>108</v>
      </c>
      <c r="H26" s="649"/>
      <c r="I26" s="186" t="s">
        <v>109</v>
      </c>
      <c r="J26" s="644" t="s">
        <v>74</v>
      </c>
      <c r="K26" s="187"/>
      <c r="L26" s="185" t="s">
        <v>106</v>
      </c>
      <c r="M26" s="185" t="s">
        <v>107</v>
      </c>
      <c r="Q26" s="193"/>
      <c r="R26" s="193"/>
    </row>
    <row r="27" spans="1:18" s="191" customFormat="1" ht="15" customHeight="1">
      <c r="A27" s="188"/>
      <c r="C27" s="520" t="s">
        <v>553</v>
      </c>
      <c r="D27" s="522"/>
      <c r="E27" s="521" t="s">
        <v>478</v>
      </c>
      <c r="F27" s="521" t="s">
        <v>478</v>
      </c>
      <c r="G27" s="521" t="s">
        <v>110</v>
      </c>
      <c r="H27" s="521" t="s">
        <v>111</v>
      </c>
      <c r="I27" s="596" t="s">
        <v>112</v>
      </c>
      <c r="J27" s="645"/>
      <c r="K27" s="219"/>
      <c r="L27" s="521" t="s">
        <v>479</v>
      </c>
      <c r="M27" s="521" t="s">
        <v>479</v>
      </c>
      <c r="Q27" s="193"/>
      <c r="R27" s="193"/>
    </row>
    <row r="28" spans="1:18">
      <c r="D28" s="192"/>
      <c r="E28" s="227"/>
      <c r="F28" s="227"/>
      <c r="G28" s="230"/>
      <c r="H28" s="230"/>
      <c r="I28" s="191"/>
      <c r="J28" s="191"/>
      <c r="K28" s="229"/>
      <c r="L28" s="191"/>
      <c r="M28" s="191"/>
      <c r="Q28" s="193"/>
      <c r="R28" s="193"/>
    </row>
    <row r="29" spans="1:18">
      <c r="C29" s="195" t="s">
        <v>564</v>
      </c>
      <c r="D29" s="192"/>
      <c r="E29" s="227"/>
      <c r="F29" s="227"/>
      <c r="G29" s="227"/>
      <c r="H29" s="227"/>
      <c r="I29" s="191"/>
      <c r="J29" s="191"/>
      <c r="K29" s="229"/>
      <c r="L29" s="191"/>
      <c r="M29" s="191"/>
      <c r="Q29" s="193"/>
      <c r="R29" s="193"/>
    </row>
    <row r="30" spans="1:18" collapsed="1">
      <c r="C30" s="128" t="s">
        <v>97</v>
      </c>
      <c r="D30" s="192"/>
      <c r="E30" s="223"/>
      <c r="F30" s="223"/>
      <c r="G30" s="223"/>
      <c r="H30" s="223"/>
      <c r="I30" s="223"/>
      <c r="J30" s="223"/>
      <c r="K30" s="222"/>
      <c r="L30" s="223"/>
      <c r="M30" s="223"/>
      <c r="N30" s="223"/>
      <c r="O30" s="193"/>
      <c r="Q30" s="193"/>
      <c r="R30" s="193"/>
    </row>
    <row r="31" spans="1:18">
      <c r="C31" s="128" t="s">
        <v>87</v>
      </c>
      <c r="D31" s="192"/>
      <c r="E31" s="223"/>
      <c r="F31" s="223"/>
      <c r="G31" s="223"/>
      <c r="H31" s="223"/>
      <c r="I31" s="223"/>
      <c r="J31" s="223"/>
      <c r="K31" s="222"/>
      <c r="L31" s="223"/>
      <c r="M31" s="223"/>
      <c r="N31" s="223"/>
      <c r="O31" s="193"/>
      <c r="Q31" s="193"/>
      <c r="R31" s="193"/>
    </row>
    <row r="32" spans="1:18">
      <c r="C32" s="128" t="s">
        <v>115</v>
      </c>
      <c r="D32" s="192"/>
      <c r="E32" s="223"/>
      <c r="F32" s="223"/>
      <c r="G32" s="223"/>
      <c r="H32" s="223"/>
      <c r="I32" s="223"/>
      <c r="J32" s="223"/>
      <c r="K32" s="222"/>
      <c r="L32" s="223"/>
      <c r="M32" s="223"/>
      <c r="N32" s="223"/>
      <c r="O32" s="193"/>
      <c r="Q32" s="193"/>
      <c r="R32" s="193"/>
    </row>
    <row r="33" spans="1:18">
      <c r="C33" s="128" t="s">
        <v>480</v>
      </c>
      <c r="D33" s="192"/>
      <c r="E33" s="223"/>
      <c r="F33" s="223"/>
      <c r="G33" s="223"/>
      <c r="H33" s="223"/>
      <c r="I33" s="223"/>
      <c r="J33" s="223"/>
      <c r="K33" s="222"/>
      <c r="L33" s="223"/>
      <c r="M33" s="223"/>
      <c r="N33" s="223"/>
      <c r="O33" s="193"/>
      <c r="Q33" s="193"/>
      <c r="R33" s="193"/>
    </row>
    <row r="34" spans="1:18">
      <c r="C34" s="128"/>
      <c r="D34" s="192"/>
      <c r="E34" s="223"/>
      <c r="F34" s="223"/>
      <c r="G34" s="223"/>
      <c r="H34" s="223"/>
      <c r="I34" s="223"/>
      <c r="J34" s="223"/>
      <c r="K34" s="222"/>
      <c r="L34" s="223"/>
      <c r="M34" s="223"/>
      <c r="Q34" s="193"/>
      <c r="R34" s="193"/>
    </row>
    <row r="35" spans="1:18" ht="15" customHeight="1" thickBot="1">
      <c r="C35" s="224" t="s">
        <v>113</v>
      </c>
      <c r="E35" s="225"/>
      <c r="F35" s="225"/>
      <c r="G35" s="225"/>
      <c r="H35" s="225"/>
      <c r="I35" s="225"/>
      <c r="J35" s="225"/>
      <c r="K35" s="231"/>
      <c r="L35" s="225"/>
      <c r="M35" s="225"/>
      <c r="O35" s="193"/>
      <c r="Q35" s="193"/>
      <c r="R35" s="193"/>
    </row>
    <row r="36" spans="1:18" ht="13.5" thickTop="1">
      <c r="E36" s="223"/>
      <c r="F36" s="223"/>
      <c r="G36" s="226"/>
      <c r="H36" s="226"/>
      <c r="I36" s="232"/>
      <c r="J36" s="223"/>
      <c r="K36" s="222"/>
      <c r="L36" s="223"/>
      <c r="M36" s="223"/>
      <c r="O36" s="193"/>
      <c r="Q36" s="193"/>
      <c r="R36" s="193"/>
    </row>
    <row r="37" spans="1:18" collapsed="1">
      <c r="A37" s="98"/>
      <c r="C37" s="195" t="s">
        <v>567</v>
      </c>
      <c r="D37" s="192"/>
      <c r="E37" s="218"/>
      <c r="F37" s="218"/>
      <c r="G37" s="218"/>
      <c r="H37" s="218"/>
      <c r="I37" s="223"/>
      <c r="J37" s="223"/>
      <c r="K37" s="222"/>
      <c r="L37" s="223"/>
      <c r="M37" s="223"/>
      <c r="O37" s="193"/>
      <c r="Q37" s="193"/>
      <c r="R37" s="193"/>
    </row>
    <row r="38" spans="1:18">
      <c r="A38" s="98"/>
      <c r="C38" s="128" t="s">
        <v>97</v>
      </c>
      <c r="E38" s="223"/>
      <c r="F38" s="223"/>
      <c r="G38" s="223"/>
      <c r="H38" s="223"/>
      <c r="I38" s="223"/>
      <c r="J38" s="223"/>
      <c r="K38" s="223"/>
      <c r="L38" s="223"/>
      <c r="M38" s="223"/>
      <c r="Q38" s="193"/>
      <c r="R38" s="193"/>
    </row>
    <row r="39" spans="1:18">
      <c r="A39" s="98"/>
      <c r="C39" s="128" t="s">
        <v>87</v>
      </c>
      <c r="E39" s="223"/>
      <c r="F39" s="223"/>
      <c r="G39" s="223"/>
      <c r="H39" s="223"/>
      <c r="I39" s="223"/>
      <c r="J39" s="223"/>
      <c r="K39" s="222"/>
      <c r="L39" s="223"/>
      <c r="M39" s="223"/>
      <c r="Q39" s="193"/>
      <c r="R39" s="193"/>
    </row>
    <row r="40" spans="1:18" ht="15" customHeight="1" thickBot="1">
      <c r="A40" s="98"/>
      <c r="C40" s="224" t="s">
        <v>113</v>
      </c>
      <c r="E40" s="225"/>
      <c r="F40" s="225"/>
      <c r="G40" s="225"/>
      <c r="H40" s="225"/>
      <c r="I40" s="225"/>
      <c r="J40" s="225"/>
      <c r="K40" s="231"/>
      <c r="L40" s="225"/>
      <c r="M40" s="225"/>
      <c r="N40" s="193"/>
      <c r="Q40" s="193"/>
      <c r="R40" s="193"/>
    </row>
    <row r="41" spans="1:18" ht="13.5" thickTop="1">
      <c r="A41" s="98"/>
      <c r="G41" s="183"/>
      <c r="H41" s="183"/>
      <c r="I41" s="183"/>
      <c r="J41" s="183"/>
      <c r="K41" s="183"/>
      <c r="L41" s="183"/>
      <c r="M41" s="227"/>
    </row>
    <row r="42" spans="1:18">
      <c r="M42" s="183"/>
    </row>
    <row r="43" spans="1:18">
      <c r="M43" s="193"/>
    </row>
    <row r="44" spans="1:18">
      <c r="M44" s="193"/>
    </row>
    <row r="45" spans="1:18" ht="15.75">
      <c r="C45" s="646" t="s">
        <v>613</v>
      </c>
      <c r="D45" s="646"/>
      <c r="E45" s="646"/>
      <c r="F45" s="646"/>
      <c r="G45" s="541"/>
      <c r="H45" s="541"/>
      <c r="K45" s="542"/>
      <c r="L45" s="543"/>
      <c r="M45" s="538"/>
    </row>
    <row r="47" spans="1:18">
      <c r="C47" s="195" t="s">
        <v>105</v>
      </c>
      <c r="M47" s="451" t="s">
        <v>331</v>
      </c>
    </row>
    <row r="48" spans="1:18">
      <c r="C48" s="182" t="s">
        <v>568</v>
      </c>
      <c r="E48" s="218"/>
      <c r="F48" s="218"/>
    </row>
    <row r="49" spans="1:18">
      <c r="C49" s="184"/>
      <c r="E49" s="648"/>
      <c r="F49" s="648"/>
      <c r="L49" s="648"/>
      <c r="M49" s="648"/>
    </row>
    <row r="50" spans="1:18" ht="12.75" customHeight="1">
      <c r="E50" s="185" t="s">
        <v>106</v>
      </c>
      <c r="F50" s="185" t="s">
        <v>107</v>
      </c>
      <c r="G50" s="649" t="s">
        <v>108</v>
      </c>
      <c r="H50" s="649"/>
      <c r="I50" s="186" t="s">
        <v>109</v>
      </c>
      <c r="J50" s="644" t="s">
        <v>74</v>
      </c>
      <c r="K50" s="187"/>
      <c r="L50" s="185" t="s">
        <v>106</v>
      </c>
      <c r="M50" s="185" t="s">
        <v>107</v>
      </c>
    </row>
    <row r="51" spans="1:18" s="191" customFormat="1" ht="15" customHeight="1">
      <c r="A51" s="188"/>
      <c r="C51" s="520" t="s">
        <v>560</v>
      </c>
      <c r="D51" s="522"/>
      <c r="E51" s="521" t="s">
        <v>478</v>
      </c>
      <c r="F51" s="521" t="s">
        <v>478</v>
      </c>
      <c r="G51" s="521" t="s">
        <v>110</v>
      </c>
      <c r="H51" s="521" t="s">
        <v>111</v>
      </c>
      <c r="I51" s="596" t="s">
        <v>112</v>
      </c>
      <c r="J51" s="645"/>
      <c r="K51" s="219"/>
      <c r="L51" s="521" t="s">
        <v>479</v>
      </c>
      <c r="M51" s="521" t="s">
        <v>479</v>
      </c>
    </row>
    <row r="52" spans="1:18">
      <c r="D52" s="192"/>
      <c r="G52" s="202"/>
      <c r="H52" s="202"/>
    </row>
    <row r="53" spans="1:18">
      <c r="C53" s="195" t="s">
        <v>569</v>
      </c>
      <c r="D53" s="192"/>
      <c r="E53" s="220"/>
      <c r="F53" s="220"/>
      <c r="G53" s="220"/>
      <c r="H53" s="220"/>
      <c r="I53" s="220"/>
      <c r="J53" s="220"/>
      <c r="K53" s="221"/>
    </row>
    <row r="54" spans="1:18" collapsed="1">
      <c r="C54" s="128" t="s">
        <v>99</v>
      </c>
      <c r="D54" s="192"/>
      <c r="E54" s="218"/>
      <c r="F54" s="218"/>
      <c r="G54" s="218"/>
      <c r="H54" s="218"/>
      <c r="I54" s="218"/>
      <c r="J54" s="218"/>
      <c r="K54" s="222"/>
      <c r="L54" s="223"/>
      <c r="M54" s="223"/>
      <c r="Q54" s="193"/>
      <c r="R54" s="193"/>
    </row>
    <row r="55" spans="1:18">
      <c r="C55" s="128" t="s">
        <v>481</v>
      </c>
      <c r="D55" s="192"/>
      <c r="E55" s="218"/>
      <c r="F55" s="218"/>
      <c r="G55" s="218"/>
      <c r="H55" s="218"/>
      <c r="I55" s="218"/>
      <c r="J55" s="218"/>
      <c r="K55" s="222"/>
      <c r="L55" s="223"/>
      <c r="M55" s="223"/>
      <c r="Q55" s="193"/>
      <c r="R55" s="193"/>
    </row>
    <row r="56" spans="1:18">
      <c r="C56" s="128" t="s">
        <v>81</v>
      </c>
      <c r="D56" s="192"/>
      <c r="E56" s="218"/>
      <c r="F56" s="218"/>
      <c r="G56" s="218"/>
      <c r="H56" s="218"/>
      <c r="I56" s="218"/>
      <c r="J56" s="218"/>
      <c r="K56" s="222"/>
      <c r="L56" s="223"/>
      <c r="M56" s="223"/>
      <c r="Q56" s="193"/>
      <c r="R56" s="193"/>
    </row>
    <row r="57" spans="1:18" ht="15" customHeight="1" thickBot="1">
      <c r="C57" s="224" t="s">
        <v>113</v>
      </c>
      <c r="E57" s="225"/>
      <c r="F57" s="225"/>
      <c r="G57" s="225"/>
      <c r="H57" s="225"/>
      <c r="I57" s="225"/>
      <c r="J57" s="225"/>
      <c r="K57" s="222"/>
      <c r="L57" s="225"/>
      <c r="M57" s="225"/>
      <c r="N57" s="193"/>
      <c r="Q57" s="193"/>
      <c r="R57" s="193"/>
    </row>
    <row r="58" spans="1:18" ht="13.5" thickTop="1">
      <c r="E58" s="223"/>
      <c r="F58" s="223"/>
      <c r="G58" s="226"/>
      <c r="H58" s="226"/>
      <c r="I58" s="223"/>
      <c r="J58" s="223"/>
      <c r="K58" s="222"/>
      <c r="L58" s="223"/>
      <c r="M58" s="223"/>
      <c r="Q58" s="193"/>
      <c r="R58" s="193"/>
    </row>
    <row r="59" spans="1:18" collapsed="1">
      <c r="A59" s="98"/>
      <c r="C59" s="195" t="s">
        <v>570</v>
      </c>
      <c r="D59" s="192"/>
      <c r="E59" s="218"/>
      <c r="F59" s="218"/>
      <c r="G59" s="218"/>
      <c r="H59" s="218"/>
      <c r="I59" s="223"/>
      <c r="J59" s="223"/>
      <c r="K59" s="222"/>
      <c r="L59" s="223"/>
      <c r="M59" s="223"/>
      <c r="Q59" s="193"/>
      <c r="R59" s="193"/>
    </row>
    <row r="60" spans="1:18">
      <c r="A60" s="98"/>
      <c r="C60" s="98" t="s">
        <v>114</v>
      </c>
      <c r="E60" s="223"/>
      <c r="F60" s="223"/>
      <c r="G60" s="223"/>
      <c r="H60" s="223"/>
      <c r="I60" s="218"/>
      <c r="J60" s="218"/>
      <c r="K60" s="222"/>
      <c r="L60" s="223"/>
      <c r="M60" s="223"/>
      <c r="Q60" s="193"/>
      <c r="R60" s="193"/>
    </row>
    <row r="61" spans="1:18" ht="15" customHeight="1" thickBot="1">
      <c r="A61" s="98"/>
      <c r="C61" s="224" t="s">
        <v>113</v>
      </c>
      <c r="E61" s="225"/>
      <c r="F61" s="225"/>
      <c r="G61" s="225"/>
      <c r="H61" s="225"/>
      <c r="I61" s="225"/>
      <c r="J61" s="225"/>
      <c r="K61" s="222"/>
      <c r="L61" s="225"/>
      <c r="M61" s="225"/>
      <c r="N61" s="193"/>
      <c r="Q61" s="193"/>
      <c r="R61" s="193"/>
    </row>
    <row r="62" spans="1:18" ht="13.5" thickTop="1">
      <c r="A62" s="98"/>
      <c r="E62" s="227"/>
      <c r="F62" s="227"/>
      <c r="G62" s="227"/>
      <c r="H62" s="227"/>
      <c r="I62" s="227"/>
      <c r="J62" s="227"/>
      <c r="K62" s="227"/>
      <c r="L62" s="227"/>
      <c r="M62" s="227"/>
      <c r="Q62" s="193"/>
      <c r="R62" s="193"/>
    </row>
    <row r="63" spans="1:18">
      <c r="A63" s="98"/>
      <c r="E63" s="227"/>
      <c r="F63" s="227"/>
      <c r="G63" s="228"/>
      <c r="H63" s="228"/>
      <c r="I63" s="191"/>
      <c r="J63" s="191"/>
      <c r="K63" s="222"/>
      <c r="L63" s="191"/>
      <c r="M63" s="191"/>
      <c r="N63" s="193"/>
      <c r="Q63" s="193"/>
      <c r="R63" s="193"/>
    </row>
    <row r="64" spans="1:18">
      <c r="A64" s="98"/>
      <c r="E64" s="227"/>
      <c r="F64" s="227"/>
      <c r="G64" s="228"/>
      <c r="H64" s="228"/>
      <c r="I64" s="191"/>
      <c r="J64" s="191"/>
      <c r="K64" s="229"/>
      <c r="L64" s="191"/>
      <c r="M64" s="191"/>
      <c r="Q64" s="193"/>
      <c r="R64" s="193"/>
    </row>
    <row r="65" spans="1:18">
      <c r="C65" s="195" t="s">
        <v>105</v>
      </c>
      <c r="E65" s="227"/>
      <c r="F65" s="227"/>
      <c r="G65" s="228"/>
      <c r="H65" s="228"/>
      <c r="I65" s="191"/>
      <c r="J65" s="191"/>
      <c r="K65" s="229"/>
      <c r="L65" s="191"/>
      <c r="M65" s="191"/>
      <c r="Q65" s="193"/>
      <c r="R65" s="193"/>
    </row>
    <row r="66" spans="1:18">
      <c r="C66" s="182" t="s">
        <v>571</v>
      </c>
      <c r="E66" s="227"/>
      <c r="F66" s="227"/>
      <c r="G66" s="228"/>
      <c r="H66" s="228"/>
      <c r="I66" s="191"/>
      <c r="J66" s="191"/>
      <c r="K66" s="229"/>
      <c r="L66" s="191"/>
      <c r="M66" s="191"/>
      <c r="Q66" s="193"/>
      <c r="R66" s="193"/>
    </row>
    <row r="67" spans="1:18">
      <c r="C67" s="184" t="s">
        <v>0</v>
      </c>
      <c r="E67" s="648"/>
      <c r="F67" s="648"/>
      <c r="L67" s="648"/>
      <c r="M67" s="648"/>
      <c r="Q67" s="193"/>
      <c r="R67" s="193"/>
    </row>
    <row r="68" spans="1:18" ht="12.75" customHeight="1">
      <c r="E68" s="185" t="s">
        <v>106</v>
      </c>
      <c r="F68" s="185" t="s">
        <v>107</v>
      </c>
      <c r="G68" s="649" t="s">
        <v>108</v>
      </c>
      <c r="H68" s="649"/>
      <c r="I68" s="186" t="s">
        <v>109</v>
      </c>
      <c r="J68" s="644" t="s">
        <v>74</v>
      </c>
      <c r="K68" s="187"/>
      <c r="L68" s="185" t="s">
        <v>106</v>
      </c>
      <c r="M68" s="185" t="s">
        <v>107</v>
      </c>
      <c r="Q68" s="193"/>
      <c r="R68" s="193"/>
    </row>
    <row r="69" spans="1:18" s="191" customFormat="1" ht="15" customHeight="1">
      <c r="A69" s="188"/>
      <c r="C69" s="520" t="s">
        <v>560</v>
      </c>
      <c r="D69" s="522"/>
      <c r="E69" s="521" t="s">
        <v>478</v>
      </c>
      <c r="F69" s="521" t="s">
        <v>478</v>
      </c>
      <c r="G69" s="521" t="s">
        <v>110</v>
      </c>
      <c r="H69" s="521" t="s">
        <v>111</v>
      </c>
      <c r="I69" s="596" t="s">
        <v>112</v>
      </c>
      <c r="J69" s="645"/>
      <c r="K69" s="219"/>
      <c r="L69" s="521" t="s">
        <v>479</v>
      </c>
      <c r="M69" s="521" t="s">
        <v>479</v>
      </c>
      <c r="Q69" s="193"/>
      <c r="R69" s="193"/>
    </row>
    <row r="70" spans="1:18">
      <c r="D70" s="192"/>
      <c r="E70" s="227"/>
      <c r="F70" s="227"/>
      <c r="G70" s="230"/>
      <c r="H70" s="230"/>
      <c r="I70" s="191"/>
      <c r="J70" s="191"/>
      <c r="K70" s="229"/>
      <c r="L70" s="191"/>
      <c r="M70" s="191"/>
      <c r="Q70" s="193"/>
      <c r="R70" s="193"/>
    </row>
    <row r="71" spans="1:18">
      <c r="C71" s="195" t="s">
        <v>569</v>
      </c>
      <c r="D71" s="192"/>
      <c r="E71" s="227"/>
      <c r="F71" s="227"/>
      <c r="G71" s="227"/>
      <c r="H71" s="227"/>
      <c r="I71" s="191"/>
      <c r="J71" s="191"/>
      <c r="K71" s="229"/>
      <c r="L71" s="191"/>
      <c r="M71" s="191"/>
      <c r="Q71" s="193"/>
      <c r="R71" s="193"/>
    </row>
    <row r="72" spans="1:18" collapsed="1">
      <c r="C72" s="128" t="s">
        <v>97</v>
      </c>
      <c r="D72" s="192"/>
      <c r="E72" s="223"/>
      <c r="F72" s="223"/>
      <c r="G72" s="223"/>
      <c r="H72" s="223"/>
      <c r="I72" s="223"/>
      <c r="J72" s="223"/>
      <c r="K72" s="222"/>
      <c r="L72" s="223"/>
      <c r="M72" s="223"/>
      <c r="N72" s="223"/>
      <c r="O72" s="193"/>
      <c r="Q72" s="193"/>
      <c r="R72" s="193"/>
    </row>
    <row r="73" spans="1:18">
      <c r="C73" s="128" t="s">
        <v>87</v>
      </c>
      <c r="D73" s="192"/>
      <c r="E73" s="223"/>
      <c r="F73" s="223"/>
      <c r="G73" s="223"/>
      <c r="H73" s="223"/>
      <c r="I73" s="223"/>
      <c r="J73" s="223"/>
      <c r="K73" s="222"/>
      <c r="L73" s="223"/>
      <c r="M73" s="223"/>
      <c r="N73" s="223"/>
      <c r="O73" s="193"/>
      <c r="Q73" s="193"/>
      <c r="R73" s="193"/>
    </row>
    <row r="74" spans="1:18">
      <c r="C74" s="128" t="s">
        <v>115</v>
      </c>
      <c r="D74" s="192"/>
      <c r="E74" s="223"/>
      <c r="F74" s="223"/>
      <c r="G74" s="223"/>
      <c r="H74" s="223"/>
      <c r="I74" s="223"/>
      <c r="J74" s="223"/>
      <c r="K74" s="222"/>
      <c r="L74" s="223"/>
      <c r="M74" s="223"/>
      <c r="N74" s="223"/>
      <c r="O74" s="193"/>
      <c r="Q74" s="193"/>
      <c r="R74" s="193"/>
    </row>
    <row r="75" spans="1:18">
      <c r="C75" s="128" t="s">
        <v>480</v>
      </c>
      <c r="D75" s="192"/>
      <c r="E75" s="223"/>
      <c r="F75" s="223"/>
      <c r="G75" s="223"/>
      <c r="H75" s="223"/>
      <c r="I75" s="223"/>
      <c r="J75" s="223"/>
      <c r="K75" s="222"/>
      <c r="L75" s="223"/>
      <c r="M75" s="223"/>
      <c r="N75" s="223"/>
      <c r="O75" s="193"/>
      <c r="Q75" s="193"/>
      <c r="R75" s="193"/>
    </row>
    <row r="76" spans="1:18">
      <c r="C76" s="128"/>
      <c r="D76" s="192"/>
      <c r="E76" s="223"/>
      <c r="F76" s="223"/>
      <c r="G76" s="223"/>
      <c r="H76" s="223"/>
      <c r="I76" s="223"/>
      <c r="J76" s="223"/>
      <c r="K76" s="222"/>
      <c r="L76" s="223"/>
      <c r="M76" s="223"/>
      <c r="Q76" s="193"/>
      <c r="R76" s="193"/>
    </row>
    <row r="77" spans="1:18" ht="15" customHeight="1" thickBot="1">
      <c r="C77" s="224" t="s">
        <v>113</v>
      </c>
      <c r="E77" s="225"/>
      <c r="F77" s="225"/>
      <c r="G77" s="225"/>
      <c r="H77" s="225"/>
      <c r="I77" s="225"/>
      <c r="J77" s="225"/>
      <c r="K77" s="231"/>
      <c r="L77" s="225"/>
      <c r="M77" s="225"/>
      <c r="O77" s="193"/>
      <c r="Q77" s="193"/>
      <c r="R77" s="193"/>
    </row>
    <row r="78" spans="1:18" ht="13.5" thickTop="1">
      <c r="E78" s="223"/>
      <c r="F78" s="223"/>
      <c r="G78" s="226"/>
      <c r="H78" s="226"/>
      <c r="I78" s="232"/>
      <c r="J78" s="223"/>
      <c r="K78" s="222"/>
      <c r="L78" s="223"/>
      <c r="M78" s="223"/>
      <c r="O78" s="193"/>
      <c r="Q78" s="193"/>
      <c r="R78" s="193"/>
    </row>
    <row r="79" spans="1:18" collapsed="1">
      <c r="A79" s="98"/>
      <c r="C79" s="195" t="s">
        <v>572</v>
      </c>
      <c r="D79" s="192"/>
      <c r="E79" s="218"/>
      <c r="F79" s="218"/>
      <c r="G79" s="218"/>
      <c r="H79" s="218"/>
      <c r="I79" s="223"/>
      <c r="J79" s="223"/>
      <c r="K79" s="222"/>
      <c r="L79" s="223"/>
      <c r="M79" s="223"/>
      <c r="O79" s="193"/>
      <c r="Q79" s="193"/>
      <c r="R79" s="193"/>
    </row>
    <row r="80" spans="1:18">
      <c r="A80" s="98"/>
      <c r="C80" s="128" t="s">
        <v>97</v>
      </c>
      <c r="E80" s="223"/>
      <c r="F80" s="223"/>
      <c r="G80" s="223"/>
      <c r="H80" s="223"/>
      <c r="I80" s="223"/>
      <c r="J80" s="223"/>
      <c r="K80" s="223"/>
      <c r="L80" s="223"/>
      <c r="M80" s="223"/>
      <c r="Q80" s="193"/>
      <c r="R80" s="193"/>
    </row>
    <row r="81" spans="1:18">
      <c r="A81" s="98"/>
      <c r="C81" s="128" t="s">
        <v>87</v>
      </c>
      <c r="E81" s="223"/>
      <c r="F81" s="223"/>
      <c r="G81" s="223"/>
      <c r="H81" s="223"/>
      <c r="I81" s="223"/>
      <c r="J81" s="223"/>
      <c r="K81" s="222"/>
      <c r="L81" s="223"/>
      <c r="M81" s="223"/>
      <c r="Q81" s="193"/>
      <c r="R81" s="193"/>
    </row>
    <row r="82" spans="1:18" ht="15" customHeight="1" thickBot="1">
      <c r="A82" s="98"/>
      <c r="C82" s="224" t="s">
        <v>113</v>
      </c>
      <c r="E82" s="225"/>
      <c r="F82" s="225"/>
      <c r="G82" s="225"/>
      <c r="H82" s="225"/>
      <c r="I82" s="225"/>
      <c r="J82" s="225"/>
      <c r="K82" s="231"/>
      <c r="L82" s="225"/>
      <c r="M82" s="225"/>
      <c r="N82" s="193"/>
      <c r="Q82" s="193"/>
      <c r="R82" s="193"/>
    </row>
    <row r="83" spans="1:18" ht="13.5" thickTop="1">
      <c r="A83" s="98"/>
      <c r="G83" s="183"/>
      <c r="H83" s="183"/>
      <c r="I83" s="183"/>
      <c r="J83" s="183"/>
      <c r="K83" s="183"/>
      <c r="L83" s="183"/>
      <c r="M83" s="227"/>
    </row>
    <row r="84" spans="1:18">
      <c r="M84" s="183"/>
    </row>
    <row r="85" spans="1:18">
      <c r="M85" s="193"/>
    </row>
    <row r="86" spans="1:18">
      <c r="M86" s="193"/>
    </row>
    <row r="87" spans="1:18" ht="15.75">
      <c r="C87" s="646" t="s">
        <v>614</v>
      </c>
      <c r="D87" s="646"/>
      <c r="E87" s="646"/>
      <c r="F87" s="646"/>
      <c r="G87" s="541"/>
      <c r="H87" s="541"/>
      <c r="K87" s="542"/>
      <c r="L87" s="543"/>
      <c r="M87" s="538"/>
    </row>
    <row r="89" spans="1:18">
      <c r="C89" s="195" t="s">
        <v>105</v>
      </c>
      <c r="M89" s="451" t="s">
        <v>331</v>
      </c>
    </row>
    <row r="90" spans="1:18">
      <c r="C90" s="182" t="s">
        <v>573</v>
      </c>
      <c r="E90" s="218"/>
      <c r="F90" s="218"/>
    </row>
    <row r="91" spans="1:18">
      <c r="C91" s="184"/>
      <c r="E91" s="648"/>
      <c r="F91" s="648"/>
      <c r="L91" s="648"/>
      <c r="M91" s="648"/>
    </row>
    <row r="92" spans="1:18" ht="12.75" customHeight="1">
      <c r="E92" s="185" t="s">
        <v>106</v>
      </c>
      <c r="F92" s="185" t="s">
        <v>107</v>
      </c>
      <c r="G92" s="649" t="s">
        <v>108</v>
      </c>
      <c r="H92" s="649"/>
      <c r="I92" s="186" t="s">
        <v>109</v>
      </c>
      <c r="J92" s="644" t="s">
        <v>74</v>
      </c>
      <c r="K92" s="187"/>
      <c r="L92" s="185" t="s">
        <v>106</v>
      </c>
      <c r="M92" s="185" t="s">
        <v>107</v>
      </c>
    </row>
    <row r="93" spans="1:18" s="191" customFormat="1" ht="15" customHeight="1">
      <c r="A93" s="188"/>
      <c r="C93" s="520" t="s">
        <v>555</v>
      </c>
      <c r="D93" s="522"/>
      <c r="E93" s="521" t="s">
        <v>478</v>
      </c>
      <c r="F93" s="521" t="s">
        <v>478</v>
      </c>
      <c r="G93" s="521" t="s">
        <v>110</v>
      </c>
      <c r="H93" s="521" t="s">
        <v>111</v>
      </c>
      <c r="I93" s="596" t="s">
        <v>112</v>
      </c>
      <c r="J93" s="645"/>
      <c r="K93" s="219"/>
      <c r="L93" s="521" t="s">
        <v>479</v>
      </c>
      <c r="M93" s="521" t="s">
        <v>479</v>
      </c>
    </row>
    <row r="94" spans="1:18">
      <c r="D94" s="192"/>
      <c r="G94" s="202"/>
      <c r="H94" s="202"/>
    </row>
    <row r="95" spans="1:18">
      <c r="C95" s="195" t="s">
        <v>574</v>
      </c>
      <c r="D95" s="192"/>
      <c r="E95" s="220"/>
      <c r="F95" s="220"/>
      <c r="G95" s="220"/>
      <c r="H95" s="220"/>
      <c r="I95" s="220"/>
      <c r="J95" s="220"/>
      <c r="K95" s="221"/>
    </row>
    <row r="96" spans="1:18" collapsed="1">
      <c r="C96" s="128" t="s">
        <v>99</v>
      </c>
      <c r="D96" s="192"/>
      <c r="E96" s="218"/>
      <c r="F96" s="218"/>
      <c r="G96" s="218"/>
      <c r="H96" s="218"/>
      <c r="I96" s="218"/>
      <c r="J96" s="218"/>
      <c r="K96" s="222"/>
      <c r="L96" s="223"/>
      <c r="M96" s="223"/>
      <c r="Q96" s="193"/>
      <c r="R96" s="193"/>
    </row>
    <row r="97" spans="1:18">
      <c r="C97" s="128" t="s">
        <v>481</v>
      </c>
      <c r="D97" s="192"/>
      <c r="E97" s="218"/>
      <c r="F97" s="218"/>
      <c r="G97" s="218"/>
      <c r="H97" s="218"/>
      <c r="I97" s="218"/>
      <c r="J97" s="218"/>
      <c r="K97" s="222"/>
      <c r="L97" s="223"/>
      <c r="M97" s="223"/>
      <c r="Q97" s="193"/>
      <c r="R97" s="193"/>
    </row>
    <row r="98" spans="1:18">
      <c r="C98" s="128" t="s">
        <v>81</v>
      </c>
      <c r="D98" s="192"/>
      <c r="E98" s="218"/>
      <c r="F98" s="218"/>
      <c r="G98" s="218"/>
      <c r="H98" s="218"/>
      <c r="I98" s="218"/>
      <c r="J98" s="218"/>
      <c r="K98" s="222"/>
      <c r="L98" s="223"/>
      <c r="M98" s="223"/>
      <c r="Q98" s="193"/>
      <c r="R98" s="193"/>
    </row>
    <row r="99" spans="1:18" ht="15" customHeight="1" thickBot="1">
      <c r="C99" s="224" t="s">
        <v>113</v>
      </c>
      <c r="E99" s="225"/>
      <c r="F99" s="225"/>
      <c r="G99" s="225"/>
      <c r="H99" s="225"/>
      <c r="I99" s="225"/>
      <c r="J99" s="225"/>
      <c r="K99" s="222"/>
      <c r="L99" s="225"/>
      <c r="M99" s="225"/>
      <c r="N99" s="193"/>
      <c r="Q99" s="193"/>
      <c r="R99" s="193"/>
    </row>
    <row r="100" spans="1:18" ht="13.5" thickTop="1">
      <c r="E100" s="223"/>
      <c r="F100" s="223"/>
      <c r="G100" s="226"/>
      <c r="H100" s="226"/>
      <c r="I100" s="223"/>
      <c r="J100" s="223"/>
      <c r="K100" s="222"/>
      <c r="L100" s="223"/>
      <c r="M100" s="223"/>
      <c r="Q100" s="193"/>
      <c r="R100" s="193"/>
    </row>
    <row r="101" spans="1:18" collapsed="1">
      <c r="A101" s="98"/>
      <c r="C101" s="195" t="s">
        <v>575</v>
      </c>
      <c r="D101" s="192"/>
      <c r="E101" s="218"/>
      <c r="F101" s="218"/>
      <c r="G101" s="218"/>
      <c r="H101" s="218"/>
      <c r="I101" s="223"/>
      <c r="J101" s="223"/>
      <c r="K101" s="222"/>
      <c r="L101" s="223"/>
      <c r="M101" s="223"/>
      <c r="Q101" s="193"/>
      <c r="R101" s="193"/>
    </row>
    <row r="102" spans="1:18">
      <c r="A102" s="98"/>
      <c r="C102" s="98" t="s">
        <v>114</v>
      </c>
      <c r="E102" s="223"/>
      <c r="F102" s="223"/>
      <c r="G102" s="223"/>
      <c r="H102" s="223"/>
      <c r="I102" s="218"/>
      <c r="J102" s="218"/>
      <c r="K102" s="222"/>
      <c r="L102" s="223"/>
      <c r="M102" s="223"/>
      <c r="Q102" s="193"/>
      <c r="R102" s="193"/>
    </row>
    <row r="103" spans="1:18" ht="15" customHeight="1" thickBot="1">
      <c r="A103" s="98"/>
      <c r="C103" s="224" t="s">
        <v>113</v>
      </c>
      <c r="E103" s="225"/>
      <c r="F103" s="225"/>
      <c r="G103" s="225"/>
      <c r="H103" s="225"/>
      <c r="I103" s="225"/>
      <c r="J103" s="225"/>
      <c r="K103" s="222"/>
      <c r="L103" s="225"/>
      <c r="M103" s="225"/>
      <c r="N103" s="193"/>
      <c r="Q103" s="193"/>
      <c r="R103" s="193"/>
    </row>
    <row r="104" spans="1:18" ht="13.5" thickTop="1">
      <c r="A104" s="98"/>
      <c r="E104" s="227"/>
      <c r="F104" s="227"/>
      <c r="G104" s="227"/>
      <c r="H104" s="227"/>
      <c r="I104" s="227"/>
      <c r="J104" s="227"/>
      <c r="K104" s="227"/>
      <c r="L104" s="227"/>
      <c r="M104" s="227"/>
      <c r="Q104" s="193"/>
      <c r="R104" s="193"/>
    </row>
    <row r="105" spans="1:18">
      <c r="A105" s="98"/>
      <c r="E105" s="227"/>
      <c r="F105" s="227"/>
      <c r="G105" s="228"/>
      <c r="H105" s="228"/>
      <c r="I105" s="191"/>
      <c r="J105" s="191"/>
      <c r="K105" s="222"/>
      <c r="L105" s="191"/>
      <c r="M105" s="191"/>
      <c r="N105" s="193"/>
      <c r="Q105" s="193"/>
      <c r="R105" s="193"/>
    </row>
    <row r="106" spans="1:18">
      <c r="A106" s="98"/>
      <c r="E106" s="227"/>
      <c r="F106" s="227"/>
      <c r="G106" s="228"/>
      <c r="H106" s="228"/>
      <c r="I106" s="191"/>
      <c r="J106" s="191"/>
      <c r="K106" s="229"/>
      <c r="L106" s="191"/>
      <c r="M106" s="191"/>
      <c r="Q106" s="193"/>
      <c r="R106" s="193"/>
    </row>
    <row r="107" spans="1:18">
      <c r="C107" s="195" t="s">
        <v>105</v>
      </c>
      <c r="E107" s="227"/>
      <c r="F107" s="227"/>
      <c r="G107" s="228"/>
      <c r="H107" s="228"/>
      <c r="I107" s="191"/>
      <c r="J107" s="191"/>
      <c r="K107" s="229"/>
      <c r="L107" s="191"/>
      <c r="M107" s="191"/>
      <c r="Q107" s="193"/>
      <c r="R107" s="193"/>
    </row>
    <row r="108" spans="1:18">
      <c r="C108" s="182" t="s">
        <v>576</v>
      </c>
      <c r="E108" s="227"/>
      <c r="F108" s="227"/>
      <c r="G108" s="228"/>
      <c r="H108" s="228"/>
      <c r="I108" s="191"/>
      <c r="J108" s="191"/>
      <c r="K108" s="229"/>
      <c r="L108" s="191"/>
      <c r="M108" s="191"/>
      <c r="Q108" s="193"/>
      <c r="R108" s="193"/>
    </row>
    <row r="109" spans="1:18">
      <c r="C109" s="184" t="s">
        <v>0</v>
      </c>
      <c r="E109" s="648"/>
      <c r="F109" s="648"/>
      <c r="L109" s="648"/>
      <c r="M109" s="648"/>
      <c r="Q109" s="193"/>
      <c r="R109" s="193"/>
    </row>
    <row r="110" spans="1:18" ht="12.75" customHeight="1">
      <c r="E110" s="185" t="s">
        <v>106</v>
      </c>
      <c r="F110" s="185" t="s">
        <v>107</v>
      </c>
      <c r="G110" s="649" t="s">
        <v>108</v>
      </c>
      <c r="H110" s="649"/>
      <c r="I110" s="186" t="s">
        <v>109</v>
      </c>
      <c r="J110" s="644" t="s">
        <v>74</v>
      </c>
      <c r="K110" s="187"/>
      <c r="L110" s="185" t="s">
        <v>106</v>
      </c>
      <c r="M110" s="185" t="s">
        <v>107</v>
      </c>
      <c r="Q110" s="193"/>
      <c r="R110" s="193"/>
    </row>
    <row r="111" spans="1:18" s="191" customFormat="1" ht="15" customHeight="1">
      <c r="A111" s="188"/>
      <c r="C111" s="520" t="s">
        <v>555</v>
      </c>
      <c r="D111" s="522"/>
      <c r="E111" s="521" t="s">
        <v>478</v>
      </c>
      <c r="F111" s="521" t="s">
        <v>478</v>
      </c>
      <c r="G111" s="521" t="s">
        <v>110</v>
      </c>
      <c r="H111" s="521" t="s">
        <v>111</v>
      </c>
      <c r="I111" s="596" t="s">
        <v>112</v>
      </c>
      <c r="J111" s="645"/>
      <c r="K111" s="219"/>
      <c r="L111" s="521" t="s">
        <v>479</v>
      </c>
      <c r="M111" s="521" t="s">
        <v>479</v>
      </c>
      <c r="Q111" s="193"/>
      <c r="R111" s="193"/>
    </row>
    <row r="112" spans="1:18">
      <c r="D112" s="192"/>
      <c r="E112" s="227"/>
      <c r="F112" s="227"/>
      <c r="G112" s="230"/>
      <c r="H112" s="230"/>
      <c r="I112" s="191"/>
      <c r="J112" s="191"/>
      <c r="K112" s="229"/>
      <c r="L112" s="191"/>
      <c r="M112" s="191"/>
      <c r="Q112" s="193"/>
      <c r="R112" s="193"/>
    </row>
    <row r="113" spans="1:18">
      <c r="C113" s="195" t="s">
        <v>574</v>
      </c>
      <c r="D113" s="192"/>
      <c r="E113" s="227"/>
      <c r="F113" s="227"/>
      <c r="G113" s="227"/>
      <c r="H113" s="227"/>
      <c r="I113" s="191"/>
      <c r="J113" s="191"/>
      <c r="K113" s="229"/>
      <c r="L113" s="191"/>
      <c r="M113" s="191"/>
      <c r="Q113" s="193"/>
      <c r="R113" s="193"/>
    </row>
    <row r="114" spans="1:18" collapsed="1">
      <c r="C114" s="128" t="s">
        <v>97</v>
      </c>
      <c r="D114" s="192"/>
      <c r="E114" s="223"/>
      <c r="F114" s="223"/>
      <c r="G114" s="223"/>
      <c r="H114" s="223"/>
      <c r="I114" s="223"/>
      <c r="J114" s="223"/>
      <c r="K114" s="222"/>
      <c r="L114" s="223"/>
      <c r="M114" s="223"/>
      <c r="N114" s="223"/>
      <c r="O114" s="193"/>
      <c r="Q114" s="193"/>
      <c r="R114" s="193"/>
    </row>
    <row r="115" spans="1:18">
      <c r="C115" s="128" t="s">
        <v>87</v>
      </c>
      <c r="D115" s="192"/>
      <c r="E115" s="223"/>
      <c r="F115" s="223"/>
      <c r="G115" s="223"/>
      <c r="H115" s="223"/>
      <c r="I115" s="223"/>
      <c r="J115" s="223"/>
      <c r="K115" s="222"/>
      <c r="L115" s="223"/>
      <c r="M115" s="223"/>
      <c r="N115" s="223"/>
      <c r="O115" s="193"/>
      <c r="Q115" s="193"/>
      <c r="R115" s="193"/>
    </row>
    <row r="116" spans="1:18">
      <c r="C116" s="128" t="s">
        <v>115</v>
      </c>
      <c r="D116" s="192"/>
      <c r="E116" s="223"/>
      <c r="F116" s="223"/>
      <c r="G116" s="223"/>
      <c r="H116" s="223"/>
      <c r="I116" s="223"/>
      <c r="J116" s="223"/>
      <c r="K116" s="222"/>
      <c r="L116" s="223"/>
      <c r="M116" s="223"/>
      <c r="N116" s="223"/>
      <c r="O116" s="193"/>
      <c r="Q116" s="193"/>
      <c r="R116" s="193"/>
    </row>
    <row r="117" spans="1:18">
      <c r="C117" s="128" t="s">
        <v>480</v>
      </c>
      <c r="D117" s="192"/>
      <c r="E117" s="223"/>
      <c r="F117" s="223"/>
      <c r="G117" s="223"/>
      <c r="H117" s="223"/>
      <c r="I117" s="223"/>
      <c r="J117" s="223"/>
      <c r="K117" s="222"/>
      <c r="L117" s="223"/>
      <c r="M117" s="223"/>
      <c r="N117" s="223"/>
      <c r="O117" s="193"/>
      <c r="Q117" s="193"/>
      <c r="R117" s="193"/>
    </row>
    <row r="118" spans="1:18">
      <c r="C118" s="128"/>
      <c r="D118" s="192"/>
      <c r="E118" s="223"/>
      <c r="F118" s="223"/>
      <c r="G118" s="223"/>
      <c r="H118" s="223"/>
      <c r="I118" s="223"/>
      <c r="J118" s="223"/>
      <c r="K118" s="222"/>
      <c r="L118" s="223"/>
      <c r="M118" s="223"/>
      <c r="Q118" s="193"/>
      <c r="R118" s="193"/>
    </row>
    <row r="119" spans="1:18" ht="15" customHeight="1" thickBot="1">
      <c r="C119" s="224" t="s">
        <v>113</v>
      </c>
      <c r="E119" s="225"/>
      <c r="F119" s="225"/>
      <c r="G119" s="225"/>
      <c r="H119" s="225"/>
      <c r="I119" s="225"/>
      <c r="J119" s="225"/>
      <c r="K119" s="231"/>
      <c r="L119" s="225"/>
      <c r="M119" s="225"/>
      <c r="O119" s="193"/>
      <c r="Q119" s="193"/>
      <c r="R119" s="193"/>
    </row>
    <row r="120" spans="1:18" ht="13.5" thickTop="1">
      <c r="E120" s="223"/>
      <c r="F120" s="223"/>
      <c r="G120" s="226"/>
      <c r="H120" s="226"/>
      <c r="I120" s="232"/>
      <c r="J120" s="223"/>
      <c r="K120" s="222"/>
      <c r="L120" s="223"/>
      <c r="M120" s="223"/>
      <c r="O120" s="193"/>
      <c r="Q120" s="193"/>
      <c r="R120" s="193"/>
    </row>
    <row r="121" spans="1:18" collapsed="1">
      <c r="A121" s="98"/>
      <c r="C121" s="195" t="s">
        <v>577</v>
      </c>
      <c r="D121" s="192"/>
      <c r="E121" s="218"/>
      <c r="F121" s="218"/>
      <c r="G121" s="218"/>
      <c r="H121" s="218"/>
      <c r="I121" s="223"/>
      <c r="J121" s="223"/>
      <c r="K121" s="222"/>
      <c r="L121" s="223"/>
      <c r="M121" s="223"/>
      <c r="O121" s="193"/>
      <c r="Q121" s="193"/>
      <c r="R121" s="193"/>
    </row>
    <row r="122" spans="1:18">
      <c r="A122" s="98"/>
      <c r="C122" s="128" t="s">
        <v>97</v>
      </c>
      <c r="E122" s="223"/>
      <c r="F122" s="223"/>
      <c r="G122" s="223"/>
      <c r="H122" s="223"/>
      <c r="I122" s="223"/>
      <c r="J122" s="223"/>
      <c r="K122" s="223"/>
      <c r="L122" s="223"/>
      <c r="M122" s="223"/>
      <c r="Q122" s="193"/>
      <c r="R122" s="193"/>
    </row>
    <row r="123" spans="1:18">
      <c r="A123" s="98"/>
      <c r="C123" s="128" t="s">
        <v>87</v>
      </c>
      <c r="E123" s="223"/>
      <c r="F123" s="223"/>
      <c r="G123" s="223"/>
      <c r="H123" s="223"/>
      <c r="I123" s="223"/>
      <c r="J123" s="223"/>
      <c r="K123" s="222"/>
      <c r="L123" s="223"/>
      <c r="M123" s="223"/>
      <c r="Q123" s="193"/>
      <c r="R123" s="193"/>
    </row>
    <row r="124" spans="1:18" ht="15" customHeight="1" thickBot="1">
      <c r="A124" s="98"/>
      <c r="C124" s="224" t="s">
        <v>113</v>
      </c>
      <c r="E124" s="225"/>
      <c r="F124" s="225"/>
      <c r="G124" s="225"/>
      <c r="H124" s="225"/>
      <c r="I124" s="225"/>
      <c r="J124" s="225"/>
      <c r="K124" s="231"/>
      <c r="L124" s="225"/>
      <c r="M124" s="225"/>
      <c r="N124" s="193"/>
      <c r="Q124" s="193"/>
      <c r="R124" s="193"/>
    </row>
    <row r="125" spans="1:18" ht="13.5" thickTop="1"/>
  </sheetData>
  <mergeCells count="27">
    <mergeCell ref="L67:M67"/>
    <mergeCell ref="J50:J51"/>
    <mergeCell ref="C2:F2"/>
    <mergeCell ref="G26:H26"/>
    <mergeCell ref="E7:F7"/>
    <mergeCell ref="L7:M7"/>
    <mergeCell ref="G8:H8"/>
    <mergeCell ref="E25:F25"/>
    <mergeCell ref="L25:M25"/>
    <mergeCell ref="J8:J9"/>
    <mergeCell ref="J26:J27"/>
    <mergeCell ref="C45:F45"/>
    <mergeCell ref="E49:F49"/>
    <mergeCell ref="L49:M49"/>
    <mergeCell ref="G50:H50"/>
    <mergeCell ref="E67:F67"/>
    <mergeCell ref="E109:F109"/>
    <mergeCell ref="L109:M109"/>
    <mergeCell ref="G110:H110"/>
    <mergeCell ref="G68:H68"/>
    <mergeCell ref="E91:F91"/>
    <mergeCell ref="L91:M91"/>
    <mergeCell ref="G92:H92"/>
    <mergeCell ref="J68:J69"/>
    <mergeCell ref="J92:J93"/>
    <mergeCell ref="J110:J111"/>
    <mergeCell ref="C87:F8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>&amp;L29/04/2015&amp;R&amp;F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workbookViewId="0">
      <selection activeCell="C12" sqref="C12"/>
    </sheetView>
  </sheetViews>
  <sheetFormatPr defaultColWidth="9.109375" defaultRowHeight="13.8"/>
  <cols>
    <col min="1" max="1" width="9.109375" style="87"/>
    <col min="2" max="2" width="4.33203125" style="87" customWidth="1"/>
    <col min="3" max="3" width="53.109375" style="87" bestFit="1" customWidth="1"/>
    <col min="4" max="4" width="3.88671875" style="90" bestFit="1" customWidth="1"/>
    <col min="5" max="6" width="15.5546875" style="87" customWidth="1"/>
    <col min="7" max="7" width="1.6640625" style="90" customWidth="1"/>
    <col min="8" max="9" width="16" style="87" customWidth="1"/>
    <col min="10" max="13" width="9.109375" style="87"/>
    <col min="14" max="14" width="12.109375" style="87" bestFit="1" customWidth="1"/>
    <col min="15" max="16384" width="9.109375" style="87"/>
  </cols>
  <sheetData>
    <row r="1" spans="1:14">
      <c r="A1" s="8">
        <f>+'N2-09-REN - Sub Investimento'!A1+1</f>
        <v>10</v>
      </c>
      <c r="B1" s="9"/>
      <c r="C1" s="9"/>
    </row>
    <row r="2" spans="1:14" ht="15.6">
      <c r="A2" s="9"/>
      <c r="B2" s="98"/>
      <c r="C2" s="639" t="str">
        <f>Índice!D16</f>
        <v>Quadro N2-10-REN - Diferimentos e dívidas a pagar e a receber</v>
      </c>
      <c r="D2" s="639"/>
      <c r="E2" s="639"/>
    </row>
    <row r="3" spans="1:14">
      <c r="C3" s="99"/>
      <c r="I3" s="103" t="s">
        <v>331</v>
      </c>
    </row>
    <row r="4" spans="1:14" ht="15" customHeight="1">
      <c r="C4" s="180"/>
      <c r="D4" s="247"/>
      <c r="E4" s="650" t="s">
        <v>53</v>
      </c>
      <c r="F4" s="650"/>
      <c r="G4" s="452"/>
      <c r="H4" s="651" t="s">
        <v>2</v>
      </c>
      <c r="I4" s="651"/>
      <c r="J4" s="180"/>
    </row>
    <row r="5" spans="1:14" ht="24" customHeight="1">
      <c r="C5" s="606"/>
      <c r="D5" s="241"/>
      <c r="E5" s="453" t="s">
        <v>333</v>
      </c>
      <c r="F5" s="453" t="s">
        <v>334</v>
      </c>
      <c r="G5" s="454"/>
      <c r="H5" s="453" t="s">
        <v>333</v>
      </c>
      <c r="I5" s="453" t="s">
        <v>334</v>
      </c>
      <c r="J5" s="180"/>
    </row>
    <row r="6" spans="1:14">
      <c r="C6" s="240"/>
      <c r="D6" s="241"/>
      <c r="E6" s="240"/>
      <c r="F6" s="240"/>
      <c r="G6" s="241"/>
      <c r="H6" s="240"/>
      <c r="I6" s="240"/>
      <c r="J6" s="180"/>
    </row>
    <row r="7" spans="1:14">
      <c r="C7" s="240" t="s">
        <v>317</v>
      </c>
      <c r="D7" s="241"/>
      <c r="E7" s="455"/>
      <c r="F7" s="455"/>
      <c r="G7" s="455"/>
      <c r="H7" s="455"/>
      <c r="I7" s="455"/>
      <c r="J7" s="180"/>
      <c r="L7" s="233"/>
      <c r="N7" s="233"/>
    </row>
    <row r="8" spans="1:14">
      <c r="C8" s="607" t="s">
        <v>719</v>
      </c>
      <c r="D8" s="241"/>
      <c r="E8" s="234"/>
      <c r="F8" s="234"/>
      <c r="G8" s="235"/>
      <c r="H8" s="234"/>
      <c r="I8" s="234"/>
      <c r="J8" s="180"/>
      <c r="L8" s="233"/>
      <c r="N8" s="233"/>
    </row>
    <row r="9" spans="1:14">
      <c r="C9" s="180" t="s">
        <v>54</v>
      </c>
      <c r="D9" s="247"/>
      <c r="E9" s="236"/>
      <c r="F9" s="236"/>
      <c r="G9" s="237"/>
      <c r="H9" s="236"/>
      <c r="I9" s="236"/>
      <c r="J9" s="180"/>
      <c r="L9" s="233"/>
      <c r="N9" s="233"/>
    </row>
    <row r="10" spans="1:14">
      <c r="C10" s="169" t="s">
        <v>27</v>
      </c>
      <c r="D10" s="109"/>
      <c r="E10" s="236"/>
      <c r="F10" s="236"/>
      <c r="G10" s="237"/>
      <c r="H10" s="236"/>
      <c r="I10" s="236"/>
      <c r="J10" s="180"/>
      <c r="L10" s="233"/>
      <c r="N10" s="233"/>
    </row>
    <row r="11" spans="1:14">
      <c r="C11" s="169"/>
      <c r="D11" s="109"/>
      <c r="E11" s="236"/>
      <c r="F11" s="236"/>
      <c r="G11" s="237"/>
      <c r="H11" s="236"/>
      <c r="I11" s="236"/>
      <c r="J11" s="180"/>
      <c r="L11" s="233"/>
      <c r="N11" s="233"/>
    </row>
    <row r="12" spans="1:14">
      <c r="C12" s="169"/>
      <c r="D12" s="109"/>
      <c r="E12" s="236"/>
      <c r="F12" s="236"/>
      <c r="G12" s="237"/>
      <c r="H12" s="236"/>
      <c r="I12" s="236"/>
      <c r="J12" s="180"/>
      <c r="L12" s="233"/>
      <c r="N12" s="233"/>
    </row>
    <row r="13" spans="1:14">
      <c r="C13" s="240" t="s">
        <v>318</v>
      </c>
      <c r="D13" s="241"/>
      <c r="E13" s="234"/>
      <c r="F13" s="234"/>
      <c r="G13" s="234"/>
      <c r="H13" s="234"/>
      <c r="I13" s="234"/>
      <c r="J13" s="180"/>
      <c r="L13" s="233"/>
      <c r="N13" s="233"/>
    </row>
    <row r="14" spans="1:14">
      <c r="C14" s="607" t="s">
        <v>719</v>
      </c>
      <c r="D14" s="241"/>
      <c r="E14" s="234"/>
      <c r="F14" s="234"/>
      <c r="G14" s="235"/>
      <c r="H14" s="234"/>
      <c r="I14" s="234"/>
      <c r="J14" s="180"/>
      <c r="L14" s="233"/>
      <c r="N14" s="233"/>
    </row>
    <row r="15" spans="1:14">
      <c r="C15" s="180" t="s">
        <v>54</v>
      </c>
      <c r="D15" s="247"/>
      <c r="E15" s="236"/>
      <c r="F15" s="236"/>
      <c r="G15" s="237"/>
      <c r="H15" s="236"/>
      <c r="I15" s="236"/>
      <c r="J15" s="180"/>
      <c r="L15" s="233"/>
      <c r="N15" s="233"/>
    </row>
    <row r="16" spans="1:14">
      <c r="C16" s="169" t="s">
        <v>27</v>
      </c>
      <c r="D16" s="109"/>
      <c r="E16" s="236"/>
      <c r="F16" s="236"/>
      <c r="G16" s="236"/>
      <c r="H16" s="236"/>
      <c r="I16" s="236"/>
      <c r="J16" s="104"/>
      <c r="L16" s="233"/>
      <c r="N16" s="233"/>
    </row>
    <row r="17" spans="3:14">
      <c r="C17" s="238" t="s">
        <v>55</v>
      </c>
      <c r="D17" s="109"/>
      <c r="E17" s="234"/>
      <c r="F17" s="234"/>
      <c r="G17" s="237"/>
      <c r="H17" s="234"/>
      <c r="I17" s="234"/>
      <c r="J17" s="180"/>
      <c r="L17" s="233"/>
      <c r="N17" s="233"/>
    </row>
    <row r="18" spans="3:14">
      <c r="C18" s="169"/>
      <c r="D18" s="109"/>
      <c r="E18" s="236"/>
      <c r="F18" s="236"/>
      <c r="G18" s="237"/>
      <c r="H18" s="236"/>
      <c r="I18" s="236"/>
      <c r="J18" s="180"/>
      <c r="L18" s="233"/>
      <c r="N18" s="233"/>
    </row>
    <row r="19" spans="3:14" ht="22.5" customHeight="1">
      <c r="C19" s="608" t="s">
        <v>615</v>
      </c>
      <c r="D19" s="241"/>
      <c r="E19" s="239"/>
      <c r="F19" s="239"/>
      <c r="G19" s="237"/>
      <c r="H19" s="239"/>
      <c r="I19" s="239"/>
      <c r="J19" s="180"/>
      <c r="L19" s="233"/>
      <c r="N19" s="233"/>
    </row>
    <row r="20" spans="3:14" s="180" customFormat="1">
      <c r="C20" s="240"/>
      <c r="D20" s="241"/>
      <c r="E20" s="237"/>
      <c r="F20" s="237"/>
      <c r="G20" s="237"/>
      <c r="H20" s="237"/>
      <c r="I20" s="237"/>
      <c r="L20" s="233"/>
      <c r="N20" s="233"/>
    </row>
    <row r="21" spans="3:14">
      <c r="C21" s="238" t="s">
        <v>16</v>
      </c>
      <c r="D21" s="242"/>
      <c r="E21" s="234"/>
      <c r="F21" s="234"/>
      <c r="G21" s="234"/>
      <c r="H21" s="234"/>
      <c r="I21" s="234"/>
      <c r="J21" s="180"/>
      <c r="L21" s="233"/>
      <c r="N21" s="233"/>
    </row>
    <row r="22" spans="3:14">
      <c r="C22" s="238" t="s">
        <v>720</v>
      </c>
      <c r="D22" s="242"/>
      <c r="E22" s="234"/>
      <c r="F22" s="234"/>
      <c r="G22" s="234"/>
      <c r="H22" s="234"/>
      <c r="I22" s="234"/>
      <c r="J22" s="180"/>
      <c r="L22" s="233"/>
      <c r="N22" s="233"/>
    </row>
    <row r="23" spans="3:14">
      <c r="C23" s="180" t="s">
        <v>54</v>
      </c>
      <c r="D23" s="247"/>
      <c r="E23" s="243"/>
      <c r="F23" s="243"/>
      <c r="G23" s="244"/>
      <c r="H23" s="243"/>
      <c r="I23" s="243"/>
      <c r="J23" s="180"/>
      <c r="L23" s="233"/>
      <c r="N23" s="233"/>
    </row>
    <row r="24" spans="3:14">
      <c r="C24" s="109" t="s">
        <v>244</v>
      </c>
      <c r="D24" s="109"/>
      <c r="E24" s="243"/>
      <c r="F24" s="243"/>
      <c r="G24" s="244"/>
      <c r="H24" s="243"/>
      <c r="I24" s="243"/>
      <c r="J24" s="180"/>
      <c r="L24" s="233"/>
      <c r="N24" s="233"/>
    </row>
    <row r="25" spans="3:14">
      <c r="C25" s="242" t="s">
        <v>55</v>
      </c>
      <c r="D25" s="109"/>
      <c r="E25" s="234"/>
      <c r="F25" s="234"/>
      <c r="G25" s="235"/>
      <c r="H25" s="234"/>
      <c r="I25" s="234"/>
      <c r="J25" s="180"/>
      <c r="L25" s="233"/>
      <c r="N25" s="233"/>
    </row>
    <row r="26" spans="3:14">
      <c r="C26" s="245" t="s">
        <v>473</v>
      </c>
      <c r="D26" s="109"/>
      <c r="E26" s="133"/>
      <c r="F26" s="133"/>
      <c r="G26" s="246"/>
      <c r="H26" s="133"/>
      <c r="I26" s="133"/>
      <c r="J26" s="180"/>
      <c r="L26" s="233"/>
      <c r="N26" s="233"/>
    </row>
    <row r="27" spans="3:14">
      <c r="C27" s="109"/>
      <c r="D27" s="109"/>
      <c r="E27" s="236"/>
      <c r="F27" s="236"/>
      <c r="G27" s="237"/>
      <c r="H27" s="236"/>
      <c r="I27" s="236"/>
      <c r="J27" s="180"/>
      <c r="L27" s="233"/>
      <c r="N27" s="233"/>
    </row>
    <row r="28" spans="3:14">
      <c r="C28" s="238" t="s">
        <v>21</v>
      </c>
      <c r="D28" s="242"/>
      <c r="E28" s="234"/>
      <c r="F28" s="234"/>
      <c r="G28" s="234"/>
      <c r="H28" s="234"/>
      <c r="I28" s="234"/>
      <c r="J28" s="180"/>
      <c r="L28" s="233"/>
      <c r="N28" s="233"/>
    </row>
    <row r="29" spans="3:14">
      <c r="C29" s="238" t="s">
        <v>720</v>
      </c>
      <c r="D29" s="242"/>
      <c r="E29" s="234"/>
      <c r="F29" s="234"/>
      <c r="G29" s="234"/>
      <c r="H29" s="234"/>
      <c r="I29" s="234"/>
      <c r="J29" s="180"/>
      <c r="L29" s="233"/>
      <c r="N29" s="233"/>
    </row>
    <row r="30" spans="3:14">
      <c r="C30" s="180" t="s">
        <v>54</v>
      </c>
      <c r="D30" s="247"/>
      <c r="E30" s="236"/>
      <c r="F30" s="236"/>
      <c r="G30" s="237"/>
      <c r="H30" s="236"/>
      <c r="I30" s="236"/>
      <c r="J30" s="180"/>
      <c r="L30" s="233"/>
      <c r="N30" s="233"/>
    </row>
    <row r="31" spans="3:14">
      <c r="C31" s="109" t="s">
        <v>244</v>
      </c>
      <c r="D31" s="109"/>
      <c r="E31" s="236"/>
      <c r="F31" s="236"/>
      <c r="G31" s="237"/>
      <c r="H31" s="236"/>
      <c r="I31" s="236"/>
      <c r="J31" s="180"/>
      <c r="L31" s="233"/>
      <c r="N31" s="233"/>
    </row>
    <row r="32" spans="3:14">
      <c r="C32" s="242" t="s">
        <v>55</v>
      </c>
      <c r="D32" s="109"/>
      <c r="E32" s="234"/>
      <c r="F32" s="234"/>
      <c r="G32" s="235"/>
      <c r="H32" s="234"/>
      <c r="I32" s="234"/>
      <c r="J32" s="180"/>
      <c r="L32" s="233"/>
      <c r="N32" s="233"/>
    </row>
    <row r="33" spans="3:14">
      <c r="C33" s="245" t="s">
        <v>473</v>
      </c>
      <c r="D33" s="109"/>
      <c r="E33" s="133"/>
      <c r="F33" s="133"/>
      <c r="G33" s="246"/>
      <c r="H33" s="133"/>
      <c r="I33" s="133"/>
      <c r="J33" s="180"/>
      <c r="L33" s="233"/>
      <c r="N33" s="233"/>
    </row>
    <row r="34" spans="3:14">
      <c r="C34" s="245" t="s">
        <v>24</v>
      </c>
      <c r="D34" s="109"/>
      <c r="E34" s="133"/>
      <c r="F34" s="133"/>
      <c r="G34" s="246"/>
      <c r="H34" s="133"/>
      <c r="I34" s="133"/>
      <c r="J34" s="180"/>
      <c r="L34" s="233"/>
      <c r="N34" s="233"/>
    </row>
    <row r="35" spans="3:14" ht="12.75" hidden="1">
      <c r="C35" s="245" t="s">
        <v>25</v>
      </c>
      <c r="D35" s="109"/>
      <c r="E35" s="180"/>
      <c r="F35" s="180"/>
      <c r="G35" s="246"/>
      <c r="H35" s="133"/>
      <c r="I35" s="133"/>
      <c r="J35" s="180"/>
      <c r="L35" s="233"/>
      <c r="N35" s="233"/>
    </row>
    <row r="36" spans="3:14">
      <c r="C36" s="245" t="s">
        <v>26</v>
      </c>
      <c r="D36" s="109"/>
      <c r="E36" s="133"/>
      <c r="F36" s="133"/>
      <c r="G36" s="246"/>
      <c r="H36" s="133"/>
      <c r="I36" s="133"/>
      <c r="J36" s="180"/>
      <c r="L36" s="233"/>
      <c r="N36" s="233"/>
    </row>
    <row r="37" spans="3:14">
      <c r="C37" s="245" t="s">
        <v>233</v>
      </c>
      <c r="D37" s="109"/>
      <c r="E37" s="133"/>
      <c r="F37" s="133"/>
      <c r="G37" s="246"/>
      <c r="H37" s="133"/>
      <c r="I37" s="133"/>
      <c r="J37" s="180"/>
      <c r="L37" s="233"/>
      <c r="N37" s="233"/>
    </row>
    <row r="38" spans="3:14">
      <c r="C38" s="245" t="s">
        <v>27</v>
      </c>
      <c r="D38" s="109"/>
      <c r="E38" s="133"/>
      <c r="F38" s="133"/>
      <c r="G38" s="246"/>
      <c r="H38" s="133"/>
      <c r="I38" s="133"/>
      <c r="J38" s="180"/>
      <c r="L38" s="233"/>
      <c r="N38" s="233"/>
    </row>
    <row r="39" spans="3:14">
      <c r="C39" s="109"/>
      <c r="D39" s="109"/>
      <c r="E39" s="236"/>
      <c r="F39" s="236"/>
      <c r="G39" s="237"/>
      <c r="H39" s="236"/>
      <c r="I39" s="236"/>
      <c r="J39" s="180"/>
      <c r="L39" s="233"/>
      <c r="N39" s="233"/>
    </row>
    <row r="40" spans="3:14" ht="20.25" customHeight="1">
      <c r="C40" s="608" t="s">
        <v>721</v>
      </c>
      <c r="D40" s="241"/>
      <c r="E40" s="239"/>
      <c r="F40" s="239"/>
      <c r="G40" s="237"/>
      <c r="H40" s="239"/>
      <c r="I40" s="239"/>
      <c r="J40" s="180"/>
      <c r="L40" s="233"/>
      <c r="N40" s="233"/>
    </row>
    <row r="41" spans="3:14">
      <c r="D41" s="247"/>
      <c r="E41" s="248"/>
      <c r="F41" s="248"/>
      <c r="G41" s="248"/>
      <c r="H41" s="248"/>
      <c r="I41" s="248"/>
      <c r="L41" s="233"/>
      <c r="N41" s="233"/>
    </row>
    <row r="42" spans="3:14">
      <c r="D42" s="247"/>
      <c r="E42" s="248"/>
      <c r="F42" s="248"/>
      <c r="G42" s="248"/>
      <c r="H42" s="248"/>
      <c r="I42" s="248"/>
    </row>
    <row r="43" spans="3:14">
      <c r="D43" s="247"/>
      <c r="E43" s="180"/>
      <c r="F43" s="180"/>
      <c r="G43" s="247"/>
      <c r="H43" s="180"/>
      <c r="I43" s="180"/>
    </row>
    <row r="44" spans="3:14">
      <c r="E44" s="233"/>
      <c r="F44" s="233"/>
      <c r="H44" s="233"/>
      <c r="I44" s="233"/>
    </row>
    <row r="46" spans="3:14">
      <c r="H46" s="249"/>
      <c r="I46" s="249"/>
    </row>
    <row r="48" spans="3:14">
      <c r="H48" s="249"/>
      <c r="I48" s="249"/>
    </row>
    <row r="50" ht="9.75" customHeight="1"/>
  </sheetData>
  <mergeCells count="3">
    <mergeCell ref="E4:F4"/>
    <mergeCell ref="H4:I4"/>
    <mergeCell ref="C2:E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&amp;L29/04/2015&amp;R&amp;F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zoomScale="80" zoomScaleNormal="80" workbookViewId="0">
      <selection activeCell="C43" sqref="C43"/>
    </sheetView>
  </sheetViews>
  <sheetFormatPr defaultColWidth="9.109375" defaultRowHeight="13.8"/>
  <cols>
    <col min="1" max="1" width="9.109375" style="87"/>
    <col min="2" max="2" width="5.88671875" style="87" customWidth="1"/>
    <col min="3" max="3" width="88.5546875" style="87" customWidth="1"/>
    <col min="4" max="5" width="17.6640625" style="89" customWidth="1"/>
    <col min="6" max="6" width="2.5546875" style="89" customWidth="1"/>
    <col min="7" max="8" width="17.6640625" style="89" customWidth="1"/>
    <col min="9" max="12" width="9.109375" style="87"/>
    <col min="13" max="13" width="11.5546875" style="87" bestFit="1" customWidth="1"/>
    <col min="14" max="16384" width="9.109375" style="87"/>
  </cols>
  <sheetData>
    <row r="1" spans="1:13">
      <c r="A1" s="8">
        <f>+'N2-10-REN - Dif e conta a p e r'!A1+1</f>
        <v>11</v>
      </c>
      <c r="B1" s="9"/>
      <c r="C1" s="9"/>
      <c r="F1" s="251"/>
    </row>
    <row r="2" spans="1:13" ht="15.6">
      <c r="A2" s="9"/>
      <c r="B2" s="98"/>
      <c r="C2" s="250" t="str">
        <f>Índice!D17</f>
        <v>Quadro N2-11-REN - Vendas e prestações de serviços</v>
      </c>
      <c r="D2" s="87"/>
      <c r="E2" s="87"/>
      <c r="F2" s="251"/>
    </row>
    <row r="3" spans="1:13">
      <c r="C3" s="99"/>
      <c r="H3" s="103" t="s">
        <v>331</v>
      </c>
    </row>
    <row r="4" spans="1:13" ht="15" customHeight="1">
      <c r="C4" s="180"/>
      <c r="D4" s="652" t="s">
        <v>1</v>
      </c>
      <c r="E4" s="652"/>
      <c r="F4" s="253"/>
      <c r="G4" s="652" t="s">
        <v>2</v>
      </c>
      <c r="H4" s="652"/>
      <c r="I4" s="180"/>
      <c r="J4" s="180"/>
    </row>
    <row r="5" spans="1:13" ht="20.25" customHeight="1">
      <c r="C5" s="180"/>
      <c r="D5" s="252" t="s">
        <v>333</v>
      </c>
      <c r="E5" s="252" t="s">
        <v>334</v>
      </c>
      <c r="F5" s="253"/>
      <c r="G5" s="252" t="s">
        <v>333</v>
      </c>
      <c r="H5" s="252" t="s">
        <v>334</v>
      </c>
      <c r="I5" s="180"/>
      <c r="J5" s="180"/>
      <c r="K5" s="180"/>
    </row>
    <row r="6" spans="1:13">
      <c r="A6" s="9"/>
      <c r="B6" s="9"/>
      <c r="C6" s="179"/>
      <c r="D6" s="180"/>
      <c r="E6" s="180"/>
      <c r="F6" s="253"/>
      <c r="G6" s="254"/>
      <c r="H6" s="254"/>
      <c r="I6" s="180"/>
      <c r="J6" s="180"/>
      <c r="K6" s="180"/>
    </row>
    <row r="7" spans="1:13" ht="15" customHeight="1">
      <c r="A7" s="9"/>
      <c r="B7" s="9"/>
      <c r="C7" s="179" t="s">
        <v>56</v>
      </c>
      <c r="D7" s="255"/>
      <c r="E7" s="255"/>
      <c r="F7" s="253"/>
      <c r="G7" s="255"/>
      <c r="H7" s="255"/>
      <c r="I7" s="180"/>
      <c r="J7" s="180"/>
      <c r="K7" s="180"/>
      <c r="M7" s="256"/>
    </row>
    <row r="8" spans="1:13" ht="15" customHeight="1">
      <c r="A8" s="9"/>
      <c r="B8" s="9"/>
      <c r="C8" s="179" t="s">
        <v>57</v>
      </c>
      <c r="D8" s="255"/>
      <c r="E8" s="255"/>
      <c r="F8" s="253"/>
      <c r="G8" s="255"/>
      <c r="H8" s="255"/>
      <c r="I8" s="180"/>
      <c r="J8" s="180"/>
      <c r="K8" s="255"/>
      <c r="M8" s="256"/>
    </row>
    <row r="9" spans="1:13" ht="15" customHeight="1">
      <c r="A9" s="9"/>
      <c r="B9" s="9"/>
      <c r="C9" s="179" t="s">
        <v>722</v>
      </c>
      <c r="D9" s="255"/>
      <c r="E9" s="255"/>
      <c r="F9" s="253"/>
      <c r="G9" s="255"/>
      <c r="H9" s="255"/>
      <c r="I9" s="180"/>
      <c r="J9" s="180"/>
      <c r="K9" s="255"/>
      <c r="M9" s="256"/>
    </row>
    <row r="10" spans="1:13" ht="15" customHeight="1">
      <c r="A10" s="9"/>
      <c r="B10" s="9"/>
      <c r="C10" s="609" t="s">
        <v>230</v>
      </c>
      <c r="D10" s="255"/>
      <c r="E10" s="255"/>
      <c r="F10" s="253"/>
      <c r="G10" s="255"/>
      <c r="H10" s="255"/>
      <c r="I10" s="180"/>
      <c r="J10" s="180"/>
      <c r="K10" s="255"/>
      <c r="M10" s="256"/>
    </row>
    <row r="11" spans="1:13" ht="15" customHeight="1">
      <c r="B11" s="257"/>
      <c r="C11" s="152" t="s">
        <v>617</v>
      </c>
      <c r="D11" s="255"/>
      <c r="E11" s="255"/>
      <c r="F11" s="253"/>
      <c r="G11" s="255"/>
      <c r="H11" s="255"/>
      <c r="I11" s="180"/>
      <c r="J11" s="180"/>
      <c r="K11" s="255"/>
      <c r="M11" s="256"/>
    </row>
    <row r="12" spans="1:13" ht="15" customHeight="1">
      <c r="B12" s="257"/>
      <c r="C12" s="152" t="s">
        <v>242</v>
      </c>
      <c r="D12" s="255"/>
      <c r="E12" s="255"/>
      <c r="F12" s="253"/>
      <c r="G12" s="255"/>
      <c r="H12" s="255"/>
      <c r="I12" s="180"/>
      <c r="J12" s="180"/>
      <c r="K12" s="255"/>
      <c r="M12" s="256"/>
    </row>
    <row r="13" spans="1:13" ht="15" customHeight="1">
      <c r="B13" s="257"/>
      <c r="C13" s="152" t="s">
        <v>616</v>
      </c>
      <c r="D13" s="255"/>
      <c r="E13" s="255"/>
      <c r="F13" s="253"/>
      <c r="G13" s="255"/>
      <c r="H13" s="255"/>
      <c r="I13" s="180"/>
      <c r="J13" s="180"/>
      <c r="K13" s="255"/>
      <c r="M13" s="256"/>
    </row>
    <row r="14" spans="1:13" ht="15" customHeight="1">
      <c r="A14" s="9"/>
      <c r="C14" s="179" t="s">
        <v>484</v>
      </c>
      <c r="D14" s="255"/>
      <c r="E14" s="255"/>
      <c r="F14" s="253"/>
      <c r="G14" s="255"/>
      <c r="H14" s="255"/>
      <c r="I14" s="180"/>
      <c r="J14" s="180"/>
      <c r="K14" s="255"/>
      <c r="M14" s="256"/>
    </row>
    <row r="15" spans="1:13" ht="15" customHeight="1">
      <c r="C15" s="179" t="s">
        <v>58</v>
      </c>
      <c r="D15" s="255"/>
      <c r="E15" s="255"/>
      <c r="F15" s="253"/>
      <c r="G15" s="255"/>
      <c r="H15" s="255"/>
      <c r="I15" s="180"/>
      <c r="J15" s="180"/>
      <c r="K15" s="255"/>
      <c r="M15" s="256"/>
    </row>
    <row r="16" spans="1:13" ht="15" customHeight="1" collapsed="1">
      <c r="C16" s="179" t="s">
        <v>59</v>
      </c>
      <c r="D16" s="255"/>
      <c r="E16" s="255"/>
      <c r="F16" s="253"/>
      <c r="G16" s="255"/>
      <c r="H16" s="255"/>
      <c r="I16" s="180"/>
      <c r="J16" s="180"/>
      <c r="K16" s="255"/>
      <c r="M16" s="256"/>
    </row>
    <row r="17" spans="1:13" ht="15" customHeight="1">
      <c r="C17" s="180"/>
      <c r="D17" s="258"/>
      <c r="E17" s="258"/>
      <c r="F17" s="253"/>
      <c r="G17" s="258"/>
      <c r="H17" s="258"/>
      <c r="I17" s="180"/>
      <c r="J17" s="180"/>
      <c r="K17" s="256"/>
      <c r="M17" s="256"/>
    </row>
    <row r="18" spans="1:13" ht="15" customHeight="1">
      <c r="C18" s="180"/>
      <c r="D18" s="255"/>
      <c r="E18" s="255"/>
      <c r="F18" s="253"/>
      <c r="G18" s="255"/>
      <c r="H18" s="255"/>
      <c r="I18" s="180"/>
      <c r="J18" s="180"/>
      <c r="K18" s="256"/>
      <c r="M18" s="256"/>
    </row>
    <row r="19" spans="1:13" ht="15" customHeight="1">
      <c r="B19" s="9"/>
      <c r="C19" s="179" t="s">
        <v>60</v>
      </c>
      <c r="D19" s="259"/>
      <c r="E19" s="259"/>
      <c r="F19" s="253"/>
      <c r="G19" s="259"/>
      <c r="H19" s="259"/>
      <c r="I19" s="180"/>
      <c r="J19" s="180"/>
      <c r="K19" s="256"/>
      <c r="M19" s="256"/>
    </row>
    <row r="20" spans="1:13" ht="15" customHeight="1">
      <c r="B20" s="9"/>
      <c r="C20" s="179" t="s">
        <v>33</v>
      </c>
      <c r="D20" s="259"/>
      <c r="E20" s="259"/>
      <c r="F20" s="253"/>
      <c r="G20" s="259"/>
      <c r="H20" s="259"/>
      <c r="I20" s="180"/>
      <c r="J20" s="180"/>
      <c r="K20" s="256"/>
      <c r="M20" s="256"/>
    </row>
    <row r="21" spans="1:13" ht="15" customHeight="1">
      <c r="B21" s="9"/>
      <c r="C21" s="179" t="s">
        <v>246</v>
      </c>
      <c r="D21" s="259"/>
      <c r="E21" s="259"/>
      <c r="F21" s="253"/>
      <c r="G21" s="259"/>
      <c r="H21" s="259"/>
      <c r="I21" s="180"/>
      <c r="J21" s="180"/>
      <c r="K21" s="256"/>
      <c r="M21" s="256"/>
    </row>
    <row r="22" spans="1:13" ht="15" customHeight="1">
      <c r="A22" s="9"/>
      <c r="C22" s="260" t="s">
        <v>61</v>
      </c>
      <c r="D22" s="261"/>
      <c r="E22" s="261"/>
      <c r="F22" s="253"/>
      <c r="G22" s="261"/>
      <c r="H22" s="261"/>
      <c r="I22" s="180"/>
      <c r="J22" s="180"/>
      <c r="K22" s="256"/>
      <c r="M22" s="256"/>
    </row>
    <row r="23" spans="1:13" ht="15" customHeight="1">
      <c r="A23" s="9"/>
      <c r="C23" s="179"/>
      <c r="D23" s="262"/>
      <c r="E23" s="262"/>
      <c r="F23" s="253"/>
      <c r="G23" s="262"/>
      <c r="H23" s="262"/>
      <c r="I23" s="180"/>
      <c r="J23" s="180"/>
      <c r="K23" s="256"/>
      <c r="M23" s="256"/>
    </row>
    <row r="24" spans="1:13" ht="15" customHeight="1">
      <c r="B24" s="9"/>
      <c r="C24" s="179" t="s">
        <v>62</v>
      </c>
      <c r="D24" s="255"/>
      <c r="E24" s="255"/>
      <c r="F24" s="255"/>
      <c r="G24" s="255"/>
      <c r="H24" s="255"/>
      <c r="I24" s="180"/>
      <c r="J24" s="180"/>
      <c r="K24" s="256"/>
      <c r="M24" s="256"/>
    </row>
    <row r="25" spans="1:13" ht="15" customHeight="1">
      <c r="B25" s="9"/>
      <c r="C25" s="179" t="s">
        <v>485</v>
      </c>
      <c r="D25" s="255"/>
      <c r="E25" s="255"/>
      <c r="F25" s="255"/>
      <c r="G25" s="255"/>
      <c r="H25" s="255"/>
      <c r="I25" s="180"/>
      <c r="J25" s="180"/>
      <c r="K25" s="256"/>
      <c r="M25" s="256"/>
    </row>
    <row r="26" spans="1:13" ht="15" customHeight="1">
      <c r="B26" s="9"/>
      <c r="C26" s="179" t="s">
        <v>63</v>
      </c>
      <c r="D26" s="255"/>
      <c r="E26" s="255"/>
      <c r="F26" s="255"/>
      <c r="G26" s="255"/>
      <c r="H26" s="255"/>
      <c r="I26" s="180"/>
      <c r="J26" s="180"/>
      <c r="K26" s="256"/>
      <c r="M26" s="256"/>
    </row>
    <row r="27" spans="1:13" ht="15" customHeight="1">
      <c r="A27" s="9"/>
      <c r="B27" s="9"/>
      <c r="C27" s="179" t="s">
        <v>245</v>
      </c>
      <c r="D27" s="255"/>
      <c r="E27" s="255"/>
      <c r="F27" s="255"/>
      <c r="G27" s="255"/>
      <c r="H27" s="255"/>
      <c r="I27" s="180"/>
      <c r="J27" s="180"/>
      <c r="K27" s="256"/>
      <c r="M27" s="256"/>
    </row>
    <row r="28" spans="1:13" ht="15" customHeight="1">
      <c r="A28" s="9"/>
      <c r="B28" s="9"/>
      <c r="C28" s="179" t="s">
        <v>34</v>
      </c>
      <c r="D28" s="255"/>
      <c r="E28" s="255"/>
      <c r="F28" s="255"/>
      <c r="G28" s="255"/>
      <c r="H28" s="255"/>
      <c r="I28" s="180"/>
      <c r="J28" s="180"/>
      <c r="K28" s="256"/>
      <c r="M28" s="256"/>
    </row>
    <row r="29" spans="1:13" ht="4.5" customHeight="1">
      <c r="A29" s="9"/>
      <c r="B29" s="9"/>
      <c r="C29" s="179"/>
      <c r="D29" s="255"/>
      <c r="E29" s="255"/>
      <c r="F29" s="253"/>
      <c r="G29" s="259"/>
      <c r="H29" s="259"/>
      <c r="I29" s="180"/>
      <c r="J29" s="180"/>
      <c r="K29" s="256"/>
      <c r="M29" s="256"/>
    </row>
    <row r="30" spans="1:13" ht="15" customHeight="1">
      <c r="A30" s="9"/>
      <c r="B30" s="9"/>
      <c r="C30" s="260" t="s">
        <v>64</v>
      </c>
      <c r="D30" s="263"/>
      <c r="E30" s="263"/>
      <c r="F30" s="253"/>
      <c r="G30" s="263"/>
      <c r="H30" s="263"/>
      <c r="I30" s="180"/>
      <c r="J30" s="180"/>
      <c r="K30" s="256"/>
      <c r="M30" s="256"/>
    </row>
    <row r="31" spans="1:13" ht="15" customHeight="1">
      <c r="A31" s="9"/>
      <c r="C31" s="180"/>
      <c r="D31" s="255"/>
      <c r="E31" s="255"/>
      <c r="F31" s="253"/>
      <c r="G31" s="255"/>
      <c r="H31" s="255"/>
      <c r="I31" s="180"/>
      <c r="J31" s="180"/>
      <c r="K31" s="256"/>
      <c r="M31" s="256"/>
    </row>
    <row r="32" spans="1:13" ht="15" customHeight="1">
      <c r="A32" s="9"/>
      <c r="C32" s="180" t="s">
        <v>486</v>
      </c>
      <c r="D32" s="255"/>
      <c r="E32" s="255"/>
      <c r="F32" s="255"/>
      <c r="G32" s="255"/>
      <c r="H32" s="255"/>
      <c r="I32" s="180"/>
      <c r="J32" s="180"/>
      <c r="K32" s="256"/>
      <c r="M32" s="256"/>
    </row>
    <row r="33" spans="1:13" ht="15" customHeight="1">
      <c r="A33" s="9"/>
      <c r="C33" s="180"/>
      <c r="D33" s="255"/>
      <c r="E33" s="255"/>
      <c r="F33" s="253"/>
      <c r="G33" s="255"/>
      <c r="H33" s="255"/>
      <c r="I33" s="180"/>
      <c r="J33" s="180"/>
      <c r="K33" s="256"/>
      <c r="M33" s="256"/>
    </row>
    <row r="34" spans="1:13" ht="15" customHeight="1" thickBot="1">
      <c r="C34" s="260" t="s">
        <v>65</v>
      </c>
      <c r="D34" s="264"/>
      <c r="E34" s="264"/>
      <c r="F34" s="253"/>
      <c r="G34" s="264"/>
      <c r="H34" s="264"/>
      <c r="I34" s="180"/>
      <c r="J34" s="180"/>
      <c r="K34" s="256"/>
      <c r="M34" s="256"/>
    </row>
    <row r="35" spans="1:13" ht="15" customHeight="1" thickTop="1">
      <c r="C35" s="180"/>
      <c r="D35" s="255"/>
      <c r="E35" s="255"/>
      <c r="F35" s="253"/>
      <c r="G35" s="255"/>
      <c r="H35" s="255"/>
      <c r="I35" s="180"/>
      <c r="J35" s="180"/>
      <c r="K35" s="256"/>
      <c r="M35" s="256"/>
    </row>
    <row r="36" spans="1:13" ht="15" customHeight="1">
      <c r="B36" s="9"/>
      <c r="C36" s="179" t="s">
        <v>487</v>
      </c>
      <c r="D36" s="265"/>
      <c r="E36" s="265"/>
      <c r="F36" s="253"/>
      <c r="G36" s="266"/>
      <c r="H36" s="266"/>
      <c r="I36" s="180"/>
      <c r="J36" s="180"/>
      <c r="K36" s="256"/>
      <c r="M36" s="256"/>
    </row>
    <row r="37" spans="1:13" ht="15" customHeight="1">
      <c r="A37" s="9"/>
      <c r="C37" s="180"/>
      <c r="D37" s="258"/>
      <c r="E37" s="258"/>
      <c r="F37" s="253"/>
      <c r="G37" s="258"/>
      <c r="H37" s="258"/>
      <c r="I37" s="180"/>
      <c r="J37" s="180"/>
      <c r="K37" s="256"/>
      <c r="M37" s="256"/>
    </row>
    <row r="38" spans="1:13" ht="15" customHeight="1">
      <c r="C38" s="179"/>
      <c r="D38" s="258"/>
      <c r="E38" s="258"/>
      <c r="F38" s="253"/>
      <c r="G38" s="258"/>
      <c r="H38" s="258"/>
      <c r="I38" s="180"/>
      <c r="J38" s="180"/>
      <c r="K38" s="256"/>
      <c r="M38" s="256"/>
    </row>
    <row r="39" spans="1:13" ht="15" customHeight="1">
      <c r="C39" s="180"/>
      <c r="D39" s="255"/>
      <c r="E39" s="255"/>
      <c r="F39" s="253"/>
      <c r="G39" s="255"/>
      <c r="H39" s="255"/>
      <c r="I39" s="180"/>
      <c r="J39" s="180"/>
      <c r="K39" s="256"/>
      <c r="M39" s="256"/>
    </row>
    <row r="40" spans="1:13" ht="15" customHeight="1">
      <c r="C40" s="240" t="s">
        <v>66</v>
      </c>
      <c r="D40" s="255"/>
      <c r="E40" s="255"/>
      <c r="F40" s="253"/>
      <c r="G40" s="255"/>
      <c r="H40" s="255"/>
      <c r="I40" s="180"/>
      <c r="J40" s="180"/>
      <c r="K40" s="256"/>
      <c r="M40" s="256"/>
    </row>
    <row r="41" spans="1:13" ht="15" customHeight="1">
      <c r="C41" s="180"/>
      <c r="D41" s="255"/>
      <c r="E41" s="255"/>
      <c r="F41" s="253"/>
      <c r="G41" s="255"/>
      <c r="H41" s="255"/>
      <c r="I41" s="180"/>
      <c r="J41" s="180"/>
      <c r="K41" s="256"/>
      <c r="M41" s="256"/>
    </row>
    <row r="42" spans="1:13" ht="15" customHeight="1">
      <c r="C42" s="267" t="s">
        <v>67</v>
      </c>
      <c r="D42" s="255"/>
      <c r="E42" s="255"/>
      <c r="F42" s="255"/>
      <c r="G42" s="255"/>
      <c r="H42" s="255"/>
      <c r="I42" s="180"/>
      <c r="J42" s="180"/>
      <c r="K42" s="256"/>
      <c r="M42" s="256"/>
    </row>
    <row r="43" spans="1:13" ht="15" customHeight="1">
      <c r="C43" s="155" t="s">
        <v>248</v>
      </c>
      <c r="D43" s="255"/>
      <c r="E43" s="255"/>
      <c r="F43" s="255"/>
      <c r="G43" s="255"/>
      <c r="H43" s="255"/>
      <c r="I43" s="180"/>
      <c r="J43" s="180"/>
      <c r="K43" s="256"/>
      <c r="M43" s="256"/>
    </row>
    <row r="44" spans="1:13" ht="15" customHeight="1">
      <c r="C44" s="152" t="s">
        <v>36</v>
      </c>
      <c r="D44" s="255"/>
      <c r="E44" s="255"/>
      <c r="F44" s="255"/>
      <c r="G44" s="255"/>
      <c r="H44" s="255"/>
      <c r="I44" s="180"/>
      <c r="J44" s="180"/>
      <c r="K44" s="256"/>
      <c r="M44" s="256"/>
    </row>
    <row r="45" spans="1:13" ht="15" customHeight="1">
      <c r="C45" s="152" t="s">
        <v>618</v>
      </c>
      <c r="D45" s="255"/>
      <c r="E45" s="255"/>
      <c r="F45" s="255"/>
      <c r="G45" s="255"/>
      <c r="H45" s="255"/>
      <c r="I45" s="180"/>
      <c r="J45" s="180"/>
      <c r="K45" s="256"/>
      <c r="M45" s="256"/>
    </row>
    <row r="46" spans="1:13" ht="15" customHeight="1">
      <c r="C46" s="610" t="s">
        <v>146</v>
      </c>
      <c r="D46" s="255"/>
      <c r="E46" s="255"/>
      <c r="F46" s="255"/>
      <c r="G46" s="255"/>
      <c r="H46" s="255"/>
      <c r="I46" s="180"/>
      <c r="J46" s="180"/>
      <c r="K46" s="256"/>
      <c r="M46" s="256"/>
    </row>
    <row r="47" spans="1:13" ht="15" customHeight="1">
      <c r="C47" s="610" t="s">
        <v>147</v>
      </c>
      <c r="D47" s="255"/>
      <c r="E47" s="255"/>
      <c r="F47" s="255"/>
      <c r="G47" s="255"/>
      <c r="H47" s="255"/>
      <c r="I47" s="180"/>
      <c r="J47" s="180"/>
      <c r="K47" s="256"/>
      <c r="M47" s="256"/>
    </row>
    <row r="48" spans="1:13" ht="15" customHeight="1">
      <c r="C48" s="152" t="s">
        <v>249</v>
      </c>
      <c r="D48" s="255"/>
      <c r="E48" s="255"/>
      <c r="F48" s="255"/>
      <c r="G48" s="255"/>
      <c r="H48" s="255"/>
      <c r="I48" s="180"/>
      <c r="J48" s="180"/>
      <c r="K48" s="256"/>
      <c r="M48" s="256"/>
    </row>
    <row r="49" spans="3:13" ht="15" customHeight="1">
      <c r="C49" s="152" t="s">
        <v>617</v>
      </c>
      <c r="D49" s="255"/>
      <c r="E49" s="255"/>
      <c r="F49" s="255"/>
      <c r="G49" s="255"/>
      <c r="H49" s="255"/>
      <c r="I49" s="180"/>
      <c r="J49" s="180"/>
      <c r="K49" s="256"/>
      <c r="M49" s="256"/>
    </row>
    <row r="50" spans="3:13" ht="15" customHeight="1">
      <c r="C50" s="152" t="s">
        <v>242</v>
      </c>
      <c r="D50" s="255"/>
      <c r="E50" s="255"/>
      <c r="F50" s="255"/>
      <c r="G50" s="255"/>
      <c r="H50" s="255"/>
      <c r="I50" s="180"/>
      <c r="J50" s="180"/>
      <c r="K50" s="256"/>
      <c r="M50" s="256"/>
    </row>
    <row r="51" spans="3:13" ht="15" customHeight="1">
      <c r="C51" s="152" t="s">
        <v>616</v>
      </c>
      <c r="D51" s="255"/>
      <c r="E51" s="255"/>
      <c r="F51" s="255"/>
      <c r="G51" s="255"/>
      <c r="H51" s="255"/>
      <c r="I51" s="180"/>
      <c r="J51" s="180"/>
      <c r="K51" s="256"/>
      <c r="M51" s="256"/>
    </row>
    <row r="52" spans="3:13" ht="15" customHeight="1">
      <c r="C52" s="267" t="s">
        <v>246</v>
      </c>
      <c r="D52" s="255"/>
      <c r="E52" s="255"/>
      <c r="F52" s="255"/>
      <c r="G52" s="255"/>
      <c r="H52" s="255"/>
      <c r="I52" s="180"/>
      <c r="J52" s="180"/>
      <c r="K52" s="256"/>
      <c r="M52" s="256"/>
    </row>
    <row r="53" spans="3:13" ht="15" customHeight="1">
      <c r="D53" s="255"/>
      <c r="E53" s="255"/>
      <c r="F53" s="255"/>
      <c r="G53" s="255"/>
      <c r="H53" s="255"/>
      <c r="I53" s="180"/>
      <c r="J53" s="180"/>
      <c r="K53" s="256"/>
      <c r="M53" s="256"/>
    </row>
    <row r="54" spans="3:13" ht="15" customHeight="1">
      <c r="C54" s="187" t="s">
        <v>113</v>
      </c>
      <c r="D54" s="258"/>
      <c r="E54" s="258"/>
      <c r="F54" s="253"/>
      <c r="G54" s="258"/>
      <c r="H54" s="258"/>
      <c r="I54" s="180"/>
      <c r="J54" s="180"/>
      <c r="K54" s="256"/>
      <c r="M54" s="256"/>
    </row>
    <row r="55" spans="3:13" ht="15" customHeight="1">
      <c r="C55" s="100"/>
      <c r="D55" s="262"/>
      <c r="E55" s="262"/>
      <c r="F55" s="253"/>
      <c r="G55" s="262"/>
      <c r="H55" s="262"/>
      <c r="I55" s="180"/>
      <c r="J55" s="180"/>
      <c r="K55" s="256"/>
      <c r="M55" s="256"/>
    </row>
    <row r="56" spans="3:13" ht="15" customHeight="1">
      <c r="C56" s="268" t="s">
        <v>231</v>
      </c>
      <c r="D56" s="261"/>
      <c r="E56" s="261"/>
      <c r="F56" s="253"/>
      <c r="G56" s="261"/>
      <c r="H56" s="261"/>
      <c r="I56" s="180"/>
      <c r="J56" s="180"/>
      <c r="K56" s="256"/>
      <c r="M56" s="256"/>
    </row>
    <row r="57" spans="3:13" ht="15" customHeight="1">
      <c r="C57" s="544" t="s">
        <v>299</v>
      </c>
      <c r="D57" s="456"/>
      <c r="E57" s="456"/>
      <c r="F57" s="253"/>
      <c r="G57" s="262"/>
      <c r="H57" s="262"/>
      <c r="I57" s="180"/>
      <c r="J57" s="180"/>
      <c r="K57" s="256"/>
      <c r="M57" s="256"/>
    </row>
    <row r="58" spans="3:13">
      <c r="C58" s="544" t="s">
        <v>482</v>
      </c>
      <c r="D58" s="255"/>
      <c r="E58" s="255"/>
      <c r="F58" s="255"/>
      <c r="G58" s="262"/>
      <c r="H58" s="262"/>
      <c r="I58" s="180"/>
      <c r="J58" s="180"/>
      <c r="K58" s="256"/>
      <c r="M58" s="256"/>
    </row>
    <row r="59" spans="3:13">
      <c r="C59" s="544" t="s">
        <v>483</v>
      </c>
      <c r="D59" s="255"/>
      <c r="E59" s="255"/>
      <c r="F59" s="255"/>
      <c r="G59" s="255"/>
      <c r="H59" s="255"/>
      <c r="I59" s="180"/>
      <c r="J59" s="180"/>
      <c r="K59" s="256"/>
      <c r="M59" s="256"/>
    </row>
    <row r="60" spans="3:13">
      <c r="C60" s="544" t="s">
        <v>34</v>
      </c>
      <c r="D60" s="255"/>
      <c r="E60" s="255"/>
      <c r="F60" s="255"/>
      <c r="G60" s="255"/>
      <c r="H60" s="255"/>
      <c r="I60" s="180"/>
      <c r="J60" s="180"/>
      <c r="K60" s="256"/>
      <c r="M60" s="256"/>
    </row>
    <row r="61" spans="3:13" ht="28.5" customHeight="1" thickBot="1">
      <c r="C61" s="545" t="s">
        <v>232</v>
      </c>
      <c r="D61" s="175"/>
      <c r="E61" s="175"/>
      <c r="F61" s="253"/>
      <c r="G61" s="175"/>
      <c r="H61" s="175"/>
      <c r="I61" s="180"/>
      <c r="J61" s="180"/>
      <c r="K61" s="256"/>
      <c r="M61" s="256"/>
    </row>
    <row r="62" spans="3:13" ht="15" customHeight="1" thickTop="1">
      <c r="C62" s="180"/>
      <c r="D62" s="253"/>
      <c r="E62" s="253"/>
      <c r="F62" s="253"/>
      <c r="G62" s="253"/>
      <c r="H62" s="253"/>
      <c r="I62" s="180"/>
      <c r="J62" s="180"/>
      <c r="K62" s="256"/>
      <c r="M62" s="256"/>
    </row>
    <row r="63" spans="3:13" ht="15" customHeight="1">
      <c r="C63" s="180"/>
      <c r="D63" s="253"/>
      <c r="E63" s="253"/>
      <c r="F63" s="253"/>
      <c r="G63" s="253"/>
      <c r="H63" s="253"/>
      <c r="I63" s="180"/>
      <c r="J63" s="180"/>
      <c r="K63" s="256"/>
      <c r="M63" s="256"/>
    </row>
    <row r="64" spans="3:13" ht="15" customHeight="1">
      <c r="C64" s="180"/>
      <c r="D64" s="255"/>
      <c r="E64" s="255"/>
      <c r="F64" s="255"/>
      <c r="G64" s="255"/>
      <c r="H64" s="255"/>
      <c r="I64" s="180"/>
      <c r="J64" s="180"/>
      <c r="M64" s="256"/>
    </row>
    <row r="65" spans="3:13">
      <c r="C65" s="180"/>
      <c r="D65" s="255"/>
      <c r="E65" s="255"/>
      <c r="F65" s="255"/>
      <c r="G65" s="255"/>
      <c r="H65" s="255"/>
      <c r="I65" s="180"/>
      <c r="J65" s="180"/>
      <c r="M65" s="256"/>
    </row>
    <row r="66" spans="3:13">
      <c r="C66" s="180"/>
      <c r="D66" s="253"/>
      <c r="E66" s="253"/>
      <c r="F66" s="253"/>
      <c r="G66" s="253"/>
      <c r="H66" s="253"/>
      <c r="I66" s="180"/>
      <c r="J66" s="180"/>
      <c r="M66" s="256"/>
    </row>
    <row r="67" spans="3:13">
      <c r="C67" s="180"/>
      <c r="D67" s="253"/>
      <c r="E67" s="253"/>
      <c r="F67" s="253"/>
      <c r="G67" s="253"/>
      <c r="H67" s="253"/>
      <c r="I67" s="180"/>
      <c r="J67" s="180"/>
      <c r="M67" s="256"/>
    </row>
    <row r="68" spans="3:13">
      <c r="C68" s="180"/>
      <c r="D68" s="253"/>
      <c r="E68" s="253"/>
      <c r="F68" s="253"/>
      <c r="G68" s="253"/>
      <c r="H68" s="253"/>
      <c r="I68" s="180"/>
      <c r="J68" s="180"/>
      <c r="M68" s="256"/>
    </row>
    <row r="69" spans="3:13">
      <c r="C69" s="180"/>
      <c r="D69" s="253"/>
      <c r="E69" s="253"/>
      <c r="F69" s="253"/>
      <c r="G69" s="253"/>
      <c r="H69" s="253"/>
      <c r="I69" s="180"/>
      <c r="J69" s="180"/>
      <c r="M69" s="256"/>
    </row>
    <row r="70" spans="3:13">
      <c r="C70" s="180"/>
      <c r="D70" s="253"/>
      <c r="E70" s="253"/>
      <c r="F70" s="253"/>
      <c r="G70" s="253"/>
      <c r="H70" s="253"/>
      <c r="I70" s="180"/>
      <c r="J70" s="180"/>
      <c r="M70" s="256"/>
    </row>
    <row r="71" spans="3:13">
      <c r="C71" s="180"/>
      <c r="D71" s="253"/>
      <c r="E71" s="253"/>
      <c r="F71" s="253"/>
      <c r="G71" s="253"/>
      <c r="H71" s="253"/>
      <c r="I71" s="180"/>
      <c r="J71" s="180"/>
      <c r="M71" s="256"/>
    </row>
    <row r="72" spans="3:13">
      <c r="C72" s="180"/>
      <c r="D72" s="253"/>
      <c r="E72" s="253"/>
      <c r="F72" s="253"/>
      <c r="G72" s="253"/>
      <c r="H72" s="253"/>
      <c r="I72" s="180"/>
      <c r="J72" s="180"/>
      <c r="M72" s="256"/>
    </row>
    <row r="73" spans="3:13">
      <c r="C73" s="180"/>
      <c r="D73" s="253"/>
      <c r="E73" s="253"/>
      <c r="F73" s="253"/>
      <c r="G73" s="253"/>
      <c r="H73" s="253"/>
      <c r="I73" s="180"/>
      <c r="J73" s="180"/>
      <c r="M73" s="256"/>
    </row>
    <row r="74" spans="3:13">
      <c r="C74" s="180"/>
      <c r="D74" s="253"/>
      <c r="E74" s="253"/>
      <c r="F74" s="253"/>
      <c r="G74" s="253"/>
      <c r="H74" s="253"/>
      <c r="I74" s="180"/>
      <c r="J74" s="180"/>
      <c r="M74" s="256"/>
    </row>
    <row r="75" spans="3:13">
      <c r="C75" s="180"/>
      <c r="D75" s="253"/>
      <c r="E75" s="253"/>
      <c r="F75" s="253"/>
      <c r="G75" s="253"/>
      <c r="H75" s="253"/>
      <c r="I75" s="180"/>
      <c r="J75" s="180"/>
    </row>
    <row r="76" spans="3:13">
      <c r="C76" s="180"/>
      <c r="D76" s="253"/>
      <c r="E76" s="253"/>
      <c r="F76" s="253"/>
      <c r="G76" s="253"/>
      <c r="H76" s="253"/>
      <c r="I76" s="180"/>
      <c r="J76" s="180"/>
    </row>
    <row r="77" spans="3:13">
      <c r="C77" s="180"/>
      <c r="D77" s="253"/>
      <c r="E77" s="253"/>
      <c r="F77" s="253"/>
      <c r="G77" s="253"/>
      <c r="H77" s="253"/>
      <c r="I77" s="180"/>
      <c r="J77" s="180"/>
    </row>
    <row r="78" spans="3:13">
      <c r="C78" s="180"/>
      <c r="D78" s="253"/>
      <c r="E78" s="253"/>
      <c r="F78" s="253"/>
      <c r="G78" s="253"/>
      <c r="H78" s="253"/>
      <c r="I78" s="180"/>
      <c r="J78" s="180"/>
    </row>
    <row r="79" spans="3:13">
      <c r="C79" s="180"/>
      <c r="D79" s="253"/>
      <c r="E79" s="253"/>
      <c r="F79" s="253"/>
      <c r="G79" s="253"/>
      <c r="H79" s="253"/>
      <c r="I79" s="180"/>
      <c r="J79" s="180"/>
    </row>
    <row r="80" spans="3:13">
      <c r="C80" s="180"/>
      <c r="D80" s="253"/>
      <c r="E80" s="253"/>
      <c r="F80" s="253"/>
      <c r="G80" s="253"/>
      <c r="H80" s="253"/>
      <c r="I80" s="180"/>
      <c r="J80" s="180"/>
    </row>
    <row r="81" spans="3:10">
      <c r="C81" s="180"/>
      <c r="D81" s="253"/>
      <c r="E81" s="253"/>
      <c r="F81" s="253"/>
      <c r="G81" s="253"/>
      <c r="H81" s="253"/>
      <c r="I81" s="180"/>
      <c r="J81" s="180"/>
    </row>
    <row r="82" spans="3:10">
      <c r="C82" s="180"/>
      <c r="D82" s="253"/>
      <c r="E82" s="253"/>
      <c r="F82" s="253"/>
      <c r="G82" s="253"/>
      <c r="H82" s="253"/>
      <c r="I82" s="180"/>
      <c r="J82" s="180"/>
    </row>
  </sheetData>
  <mergeCells count="2">
    <mergeCell ref="D4:E4"/>
    <mergeCell ref="G4:H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4" orientation="portrait" r:id="rId1"/>
  <headerFooter>
    <oddFooter>&amp;L29/04/2015&amp;R&amp;F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zoomScaleNormal="100" workbookViewId="0">
      <selection activeCell="C15" sqref="C15"/>
    </sheetView>
  </sheetViews>
  <sheetFormatPr defaultColWidth="9.109375" defaultRowHeight="13.8"/>
  <cols>
    <col min="1" max="1" width="9.109375" style="87" customWidth="1"/>
    <col min="2" max="2" width="5" style="87" customWidth="1"/>
    <col min="3" max="3" width="77.44140625" style="87" bestFit="1" customWidth="1"/>
    <col min="4" max="5" width="20.33203125" style="87" customWidth="1"/>
    <col min="6" max="6" width="1.6640625" style="247" customWidth="1"/>
    <col min="7" max="7" width="15.6640625" style="87" customWidth="1"/>
    <col min="8" max="8" width="15.44140625" style="87" customWidth="1"/>
    <col min="9" max="10" width="9.109375" style="87"/>
    <col min="11" max="11" width="11.6640625" style="87" bestFit="1" customWidth="1"/>
    <col min="12" max="16384" width="9.109375" style="87"/>
  </cols>
  <sheetData>
    <row r="1" spans="1:13">
      <c r="A1" s="8">
        <f>+'N2-11-REN - Vendas e Prest serv'!A1+1</f>
        <v>12</v>
      </c>
      <c r="B1" s="9"/>
      <c r="C1" s="9"/>
      <c r="D1" s="9"/>
      <c r="E1" s="9"/>
    </row>
    <row r="2" spans="1:13" ht="15.6">
      <c r="A2" s="9"/>
      <c r="B2" s="9"/>
      <c r="C2" s="250" t="str">
        <f>Índice!D18</f>
        <v>Quadro N2-12-REN - Custo das mercadorias vendidas e matérias consumidas</v>
      </c>
    </row>
    <row r="3" spans="1:13">
      <c r="C3" s="99"/>
    </row>
    <row r="5" spans="1:13">
      <c r="H5" s="103" t="s">
        <v>331</v>
      </c>
    </row>
    <row r="6" spans="1:13" ht="15" customHeight="1">
      <c r="D6" s="653" t="s">
        <v>1</v>
      </c>
      <c r="E6" s="653"/>
      <c r="G6" s="653" t="s">
        <v>2</v>
      </c>
      <c r="H6" s="653"/>
    </row>
    <row r="7" spans="1:13" ht="22.5" customHeight="1">
      <c r="D7" s="269" t="s">
        <v>333</v>
      </c>
      <c r="E7" s="269" t="s">
        <v>334</v>
      </c>
      <c r="G7" s="269" t="s">
        <v>333</v>
      </c>
      <c r="H7" s="269" t="s">
        <v>334</v>
      </c>
    </row>
    <row r="8" spans="1:13" ht="15" customHeight="1">
      <c r="A8" s="100"/>
      <c r="B8" s="100"/>
      <c r="C8" s="270" t="s">
        <v>67</v>
      </c>
      <c r="D8" s="156"/>
      <c r="E8" s="156"/>
      <c r="G8" s="156"/>
      <c r="H8" s="156"/>
      <c r="K8" s="256"/>
    </row>
    <row r="9" spans="1:13" ht="15" customHeight="1">
      <c r="A9" s="100"/>
      <c r="B9" s="100"/>
      <c r="C9" s="270" t="s">
        <v>250</v>
      </c>
      <c r="D9" s="156"/>
      <c r="E9" s="156"/>
      <c r="G9" s="156"/>
      <c r="H9" s="156"/>
      <c r="K9" s="256"/>
    </row>
    <row r="10" spans="1:13" ht="15" customHeight="1">
      <c r="A10" s="100"/>
      <c r="B10" s="100"/>
      <c r="C10" s="270" t="s">
        <v>36</v>
      </c>
      <c r="D10" s="156"/>
      <c r="E10" s="156"/>
      <c r="G10" s="156"/>
      <c r="H10" s="156"/>
      <c r="K10" s="256"/>
    </row>
    <row r="11" spans="1:13" ht="15" customHeight="1">
      <c r="A11" s="100"/>
      <c r="B11" s="100"/>
      <c r="C11" s="270" t="s">
        <v>620</v>
      </c>
      <c r="D11" s="156"/>
      <c r="E11" s="156"/>
      <c r="G11" s="156"/>
      <c r="H11" s="156"/>
      <c r="K11" s="256"/>
    </row>
    <row r="12" spans="1:13" ht="15" customHeight="1">
      <c r="A12" s="100"/>
      <c r="B12" s="100"/>
      <c r="C12" s="128" t="s">
        <v>146</v>
      </c>
      <c r="D12" s="156"/>
      <c r="E12" s="156"/>
      <c r="G12" s="156"/>
      <c r="H12" s="156"/>
      <c r="K12" s="256"/>
    </row>
    <row r="13" spans="1:13" ht="15" customHeight="1">
      <c r="A13" s="100"/>
      <c r="B13" s="100"/>
      <c r="C13" s="128" t="s">
        <v>147</v>
      </c>
      <c r="D13" s="156"/>
      <c r="E13" s="156"/>
      <c r="G13" s="156"/>
      <c r="H13" s="156"/>
      <c r="K13" s="256"/>
    </row>
    <row r="14" spans="1:13" ht="15" customHeight="1">
      <c r="A14" s="100"/>
      <c r="B14" s="100"/>
      <c r="C14" s="270" t="s">
        <v>233</v>
      </c>
      <c r="D14" s="156"/>
      <c r="E14" s="156"/>
      <c r="G14" s="156"/>
      <c r="H14" s="156"/>
      <c r="K14" s="256"/>
      <c r="M14" s="256"/>
    </row>
    <row r="15" spans="1:13" ht="15" customHeight="1">
      <c r="C15" s="611" t="s">
        <v>319</v>
      </c>
    </row>
    <row r="16" spans="1:13" ht="15" customHeight="1">
      <c r="A16" s="100"/>
      <c r="B16" s="100"/>
      <c r="C16" s="270" t="s">
        <v>246</v>
      </c>
      <c r="D16" s="156"/>
      <c r="E16" s="156"/>
      <c r="G16" s="156"/>
      <c r="H16" s="156"/>
      <c r="K16" s="256"/>
      <c r="M16" s="256"/>
    </row>
    <row r="17" spans="3:13" ht="15" customHeight="1">
      <c r="C17" s="270" t="s">
        <v>68</v>
      </c>
      <c r="D17" s="156"/>
      <c r="E17" s="156"/>
      <c r="G17" s="156"/>
      <c r="H17" s="156"/>
      <c r="K17" s="256"/>
      <c r="M17" s="256"/>
    </row>
    <row r="18" spans="3:13" ht="15" customHeight="1" thickBot="1">
      <c r="C18" s="195" t="s">
        <v>69</v>
      </c>
      <c r="D18" s="175"/>
      <c r="E18" s="175"/>
      <c r="G18" s="175"/>
      <c r="H18" s="175"/>
      <c r="K18" s="256"/>
      <c r="M18" s="256"/>
    </row>
    <row r="19" spans="3:13" ht="15" customHeight="1" thickTop="1">
      <c r="C19" s="180"/>
      <c r="D19" s="255"/>
      <c r="E19" s="255"/>
      <c r="G19" s="255"/>
      <c r="H19" s="255"/>
      <c r="K19" s="256"/>
      <c r="M19" s="256"/>
    </row>
    <row r="20" spans="3:13" ht="15" customHeight="1">
      <c r="C20" s="180"/>
      <c r="D20" s="180"/>
      <c r="E20" s="180"/>
      <c r="G20" s="180"/>
      <c r="H20" s="180"/>
      <c r="K20" s="256"/>
      <c r="M20" s="256"/>
    </row>
    <row r="21" spans="3:13" ht="33.75" customHeight="1">
      <c r="C21" s="240"/>
      <c r="D21" s="180"/>
      <c r="E21" s="180"/>
      <c r="G21" s="180"/>
      <c r="H21" s="180"/>
      <c r="K21" s="256"/>
      <c r="M21" s="256"/>
    </row>
    <row r="22" spans="3:13" ht="15" customHeight="1">
      <c r="C22" s="546" t="str">
        <f>+C8</f>
        <v>Diferencial CAE não cessados</v>
      </c>
      <c r="D22" s="156"/>
      <c r="E22" s="156"/>
      <c r="G22" s="156"/>
      <c r="H22" s="156"/>
      <c r="K22" s="256"/>
      <c r="M22" s="256"/>
    </row>
    <row r="23" spans="3:13" ht="15" customHeight="1">
      <c r="C23" s="546" t="str">
        <f>+C9</f>
        <v>Concessionária zona piloto</v>
      </c>
      <c r="D23" s="156"/>
      <c r="E23" s="156"/>
      <c r="G23" s="156"/>
      <c r="H23" s="156"/>
      <c r="K23" s="256"/>
      <c r="M23" s="256"/>
    </row>
    <row r="24" spans="3:13" ht="15" customHeight="1">
      <c r="C24" s="546" t="str">
        <f>+C10</f>
        <v>Interruptibilidade</v>
      </c>
      <c r="D24" s="156"/>
      <c r="E24" s="156"/>
      <c r="G24" s="156"/>
      <c r="H24" s="156"/>
      <c r="K24" s="256"/>
      <c r="M24" s="256"/>
    </row>
    <row r="25" spans="3:13" ht="15" customHeight="1">
      <c r="C25" s="270" t="s">
        <v>620</v>
      </c>
      <c r="D25" s="156"/>
      <c r="E25" s="156"/>
      <c r="G25" s="156"/>
      <c r="H25" s="156"/>
      <c r="K25" s="256"/>
      <c r="M25" s="256"/>
    </row>
    <row r="26" spans="3:13" ht="15" customHeight="1">
      <c r="C26" s="128" t="s">
        <v>146</v>
      </c>
      <c r="D26" s="156"/>
      <c r="E26" s="156"/>
      <c r="G26" s="156"/>
      <c r="H26" s="156"/>
      <c r="K26" s="256"/>
      <c r="M26" s="256"/>
    </row>
    <row r="27" spans="3:13" ht="15" customHeight="1">
      <c r="C27" s="128" t="s">
        <v>147</v>
      </c>
    </row>
    <row r="28" spans="3:13" ht="15" customHeight="1">
      <c r="C28" s="546" t="str">
        <f>+C14</f>
        <v>Garantia de Potência</v>
      </c>
      <c r="D28" s="156"/>
      <c r="E28" s="156"/>
      <c r="G28" s="156"/>
      <c r="H28" s="156"/>
      <c r="K28" s="256"/>
      <c r="M28" s="256"/>
    </row>
    <row r="29" spans="3:13" ht="15" customHeight="1">
      <c r="C29" s="611" t="s">
        <v>319</v>
      </c>
    </row>
    <row r="30" spans="3:13" ht="15" customHeight="1">
      <c r="C30" s="546" t="str">
        <f>+C16</f>
        <v>Compensações sociais e ambientais</v>
      </c>
      <c r="D30" s="156"/>
      <c r="E30" s="156"/>
      <c r="G30" s="156"/>
      <c r="H30" s="156"/>
      <c r="K30" s="256"/>
      <c r="M30" s="256"/>
    </row>
    <row r="31" spans="3:13" ht="15" customHeight="1">
      <c r="C31" s="180" t="s">
        <v>68</v>
      </c>
    </row>
    <row r="32" spans="3:13" ht="15" customHeight="1" thickBot="1">
      <c r="C32" s="271" t="s">
        <v>70</v>
      </c>
      <c r="D32" s="175"/>
      <c r="E32" s="175"/>
      <c r="G32" s="175"/>
      <c r="H32" s="175"/>
      <c r="K32" s="256"/>
      <c r="M32" s="256"/>
    </row>
    <row r="33" spans="3:13" ht="13.5" thickTop="1">
      <c r="D33" s="156"/>
      <c r="E33" s="156"/>
      <c r="G33" s="156"/>
      <c r="H33" s="156"/>
      <c r="K33" s="256"/>
      <c r="M33" s="256"/>
    </row>
    <row r="34" spans="3:13" ht="13.5" thickBot="1">
      <c r="C34" s="271" t="s">
        <v>71</v>
      </c>
      <c r="D34" s="272"/>
      <c r="E34" s="272"/>
      <c r="G34" s="272"/>
      <c r="H34" s="272"/>
      <c r="K34" s="256"/>
      <c r="M34" s="256"/>
    </row>
    <row r="35" spans="3:13">
      <c r="D35" s="256"/>
      <c r="E35" s="256"/>
      <c r="G35" s="256"/>
      <c r="H35" s="256"/>
    </row>
    <row r="36" spans="3:13">
      <c r="D36" s="256"/>
      <c r="E36" s="256"/>
      <c r="G36" s="256"/>
      <c r="H36" s="256"/>
    </row>
    <row r="37" spans="3:13">
      <c r="D37" s="256"/>
      <c r="E37" s="256"/>
      <c r="G37" s="256"/>
      <c r="H37" s="256"/>
    </row>
    <row r="40" spans="3:13" ht="9.75" customHeight="1"/>
  </sheetData>
  <mergeCells count="2">
    <mergeCell ref="D6:E6"/>
    <mergeCell ref="G6:H6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&amp;L29/04/2015&amp;R&amp;F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zoomScale="85" zoomScaleNormal="85" workbookViewId="0">
      <selection activeCell="C25" sqref="C25"/>
    </sheetView>
  </sheetViews>
  <sheetFormatPr defaultRowHeight="13.8"/>
  <cols>
    <col min="1" max="1" width="9.109375" style="87"/>
    <col min="2" max="2" width="5.44140625" style="87" customWidth="1"/>
    <col min="3" max="3" width="57.44140625" style="87" bestFit="1" customWidth="1"/>
    <col min="4" max="4" width="2.33203125" style="87" customWidth="1"/>
    <col min="5" max="6" width="13.6640625" style="180" customWidth="1"/>
    <col min="7" max="7" width="1.6640625" style="180" customWidth="1"/>
    <col min="8" max="9" width="13.6640625" style="180" customWidth="1"/>
    <col min="10" max="10" width="2.44140625" style="180" customWidth="1"/>
    <col min="11" max="13" width="17.33203125" style="87" customWidth="1"/>
    <col min="14" max="14" width="3" style="87" customWidth="1"/>
    <col min="15" max="15" width="17.33203125" style="87" customWidth="1"/>
    <col min="16" max="212" width="9.109375" style="87"/>
    <col min="213" max="213" width="1.6640625" style="87" customWidth="1"/>
    <col min="214" max="214" width="33.5546875" style="87" customWidth="1"/>
    <col min="215" max="215" width="9.44140625" style="87" customWidth="1"/>
    <col min="216" max="216" width="12.33203125" style="87" customWidth="1"/>
    <col min="217" max="218" width="12.6640625" style="87" customWidth="1"/>
    <col min="219" max="219" width="1" style="87" customWidth="1"/>
    <col min="220" max="221" width="12.6640625" style="87" customWidth="1"/>
    <col min="222" max="222" width="1.109375" style="87" customWidth="1"/>
    <col min="223" max="223" width="12.88671875" style="87" customWidth="1"/>
    <col min="224" max="224" width="12.44140625" style="87" customWidth="1"/>
    <col min="225" max="225" width="0.88671875" style="87" customWidth="1"/>
    <col min="226" max="227" width="12.6640625" style="87" customWidth="1"/>
    <col min="228" max="228" width="1.6640625" style="87" customWidth="1"/>
    <col min="229" max="229" width="9.6640625" style="87" bestFit="1" customWidth="1"/>
    <col min="230" max="230" width="9.109375" style="87"/>
    <col min="231" max="231" width="14.33203125" style="87" customWidth="1"/>
    <col min="232" max="232" width="9.109375" style="87"/>
    <col min="233" max="234" width="12.6640625" style="87" customWidth="1"/>
    <col min="235" max="235" width="9.109375" style="87"/>
    <col min="236" max="236" width="14.44140625" style="87" customWidth="1"/>
    <col min="237" max="237" width="12.6640625" style="87" bestFit="1" customWidth="1"/>
    <col min="238" max="468" width="9.109375" style="87"/>
    <col min="469" max="469" width="1.6640625" style="87" customWidth="1"/>
    <col min="470" max="470" width="33.5546875" style="87" customWidth="1"/>
    <col min="471" max="471" width="9.44140625" style="87" customWidth="1"/>
    <col min="472" max="472" width="12.33203125" style="87" customWidth="1"/>
    <col min="473" max="474" width="12.6640625" style="87" customWidth="1"/>
    <col min="475" max="475" width="1" style="87" customWidth="1"/>
    <col min="476" max="477" width="12.6640625" style="87" customWidth="1"/>
    <col min="478" max="478" width="1.109375" style="87" customWidth="1"/>
    <col min="479" max="479" width="12.88671875" style="87" customWidth="1"/>
    <col min="480" max="480" width="12.44140625" style="87" customWidth="1"/>
    <col min="481" max="481" width="0.88671875" style="87" customWidth="1"/>
    <col min="482" max="483" width="12.6640625" style="87" customWidth="1"/>
    <col min="484" max="484" width="1.6640625" style="87" customWidth="1"/>
    <col min="485" max="485" width="9.6640625" style="87" bestFit="1" customWidth="1"/>
    <col min="486" max="486" width="9.109375" style="87"/>
    <col min="487" max="487" width="14.33203125" style="87" customWidth="1"/>
    <col min="488" max="488" width="9.109375" style="87"/>
    <col min="489" max="490" width="12.6640625" style="87" customWidth="1"/>
    <col min="491" max="491" width="9.109375" style="87"/>
    <col min="492" max="492" width="14.44140625" style="87" customWidth="1"/>
    <col min="493" max="493" width="12.6640625" style="87" bestFit="1" customWidth="1"/>
    <col min="494" max="724" width="9.109375" style="87"/>
    <col min="725" max="725" width="1.6640625" style="87" customWidth="1"/>
    <col min="726" max="726" width="33.5546875" style="87" customWidth="1"/>
    <col min="727" max="727" width="9.44140625" style="87" customWidth="1"/>
    <col min="728" max="728" width="12.33203125" style="87" customWidth="1"/>
    <col min="729" max="730" width="12.6640625" style="87" customWidth="1"/>
    <col min="731" max="731" width="1" style="87" customWidth="1"/>
    <col min="732" max="733" width="12.6640625" style="87" customWidth="1"/>
    <col min="734" max="734" width="1.109375" style="87" customWidth="1"/>
    <col min="735" max="735" width="12.88671875" style="87" customWidth="1"/>
    <col min="736" max="736" width="12.44140625" style="87" customWidth="1"/>
    <col min="737" max="737" width="0.88671875" style="87" customWidth="1"/>
    <col min="738" max="739" width="12.6640625" style="87" customWidth="1"/>
    <col min="740" max="740" width="1.6640625" style="87" customWidth="1"/>
    <col min="741" max="741" width="9.6640625" style="87" bestFit="1" customWidth="1"/>
    <col min="742" max="742" width="9.109375" style="87"/>
    <col min="743" max="743" width="14.33203125" style="87" customWidth="1"/>
    <col min="744" max="744" width="9.109375" style="87"/>
    <col min="745" max="746" width="12.6640625" style="87" customWidth="1"/>
    <col min="747" max="747" width="9.109375" style="87"/>
    <col min="748" max="748" width="14.44140625" style="87" customWidth="1"/>
    <col min="749" max="749" width="12.6640625" style="87" bestFit="1" customWidth="1"/>
    <col min="750" max="980" width="9.109375" style="87"/>
    <col min="981" max="981" width="1.6640625" style="87" customWidth="1"/>
    <col min="982" max="982" width="33.5546875" style="87" customWidth="1"/>
    <col min="983" max="983" width="9.44140625" style="87" customWidth="1"/>
    <col min="984" max="984" width="12.33203125" style="87" customWidth="1"/>
    <col min="985" max="986" width="12.6640625" style="87" customWidth="1"/>
    <col min="987" max="987" width="1" style="87" customWidth="1"/>
    <col min="988" max="989" width="12.6640625" style="87" customWidth="1"/>
    <col min="990" max="990" width="1.109375" style="87" customWidth="1"/>
    <col min="991" max="991" width="12.88671875" style="87" customWidth="1"/>
    <col min="992" max="992" width="12.44140625" style="87" customWidth="1"/>
    <col min="993" max="993" width="0.88671875" style="87" customWidth="1"/>
    <col min="994" max="995" width="12.6640625" style="87" customWidth="1"/>
    <col min="996" max="996" width="1.6640625" style="87" customWidth="1"/>
    <col min="997" max="997" width="9.6640625" style="87" bestFit="1" customWidth="1"/>
    <col min="998" max="998" width="9.109375" style="87"/>
    <col min="999" max="999" width="14.33203125" style="87" customWidth="1"/>
    <col min="1000" max="1000" width="9.109375" style="87"/>
    <col min="1001" max="1002" width="12.6640625" style="87" customWidth="1"/>
    <col min="1003" max="1003" width="9.109375" style="87"/>
    <col min="1004" max="1004" width="14.44140625" style="87" customWidth="1"/>
    <col min="1005" max="1005" width="12.6640625" style="87" bestFit="1" customWidth="1"/>
    <col min="1006" max="1236" width="9.109375" style="87"/>
    <col min="1237" max="1237" width="1.6640625" style="87" customWidth="1"/>
    <col min="1238" max="1238" width="33.5546875" style="87" customWidth="1"/>
    <col min="1239" max="1239" width="9.44140625" style="87" customWidth="1"/>
    <col min="1240" max="1240" width="12.33203125" style="87" customWidth="1"/>
    <col min="1241" max="1242" width="12.6640625" style="87" customWidth="1"/>
    <col min="1243" max="1243" width="1" style="87" customWidth="1"/>
    <col min="1244" max="1245" width="12.6640625" style="87" customWidth="1"/>
    <col min="1246" max="1246" width="1.109375" style="87" customWidth="1"/>
    <col min="1247" max="1247" width="12.88671875" style="87" customWidth="1"/>
    <col min="1248" max="1248" width="12.44140625" style="87" customWidth="1"/>
    <col min="1249" max="1249" width="0.88671875" style="87" customWidth="1"/>
    <col min="1250" max="1251" width="12.6640625" style="87" customWidth="1"/>
    <col min="1252" max="1252" width="1.6640625" style="87" customWidth="1"/>
    <col min="1253" max="1253" width="9.6640625" style="87" bestFit="1" customWidth="1"/>
    <col min="1254" max="1254" width="9.109375" style="87"/>
    <col min="1255" max="1255" width="14.33203125" style="87" customWidth="1"/>
    <col min="1256" max="1256" width="9.109375" style="87"/>
    <col min="1257" max="1258" width="12.6640625" style="87" customWidth="1"/>
    <col min="1259" max="1259" width="9.109375" style="87"/>
    <col min="1260" max="1260" width="14.44140625" style="87" customWidth="1"/>
    <col min="1261" max="1261" width="12.6640625" style="87" bestFit="1" customWidth="1"/>
    <col min="1262" max="1492" width="9.109375" style="87"/>
    <col min="1493" max="1493" width="1.6640625" style="87" customWidth="1"/>
    <col min="1494" max="1494" width="33.5546875" style="87" customWidth="1"/>
    <col min="1495" max="1495" width="9.44140625" style="87" customWidth="1"/>
    <col min="1496" max="1496" width="12.33203125" style="87" customWidth="1"/>
    <col min="1497" max="1498" width="12.6640625" style="87" customWidth="1"/>
    <col min="1499" max="1499" width="1" style="87" customWidth="1"/>
    <col min="1500" max="1501" width="12.6640625" style="87" customWidth="1"/>
    <col min="1502" max="1502" width="1.109375" style="87" customWidth="1"/>
    <col min="1503" max="1503" width="12.88671875" style="87" customWidth="1"/>
    <col min="1504" max="1504" width="12.44140625" style="87" customWidth="1"/>
    <col min="1505" max="1505" width="0.88671875" style="87" customWidth="1"/>
    <col min="1506" max="1507" width="12.6640625" style="87" customWidth="1"/>
    <col min="1508" max="1508" width="1.6640625" style="87" customWidth="1"/>
    <col min="1509" max="1509" width="9.6640625" style="87" bestFit="1" customWidth="1"/>
    <col min="1510" max="1510" width="9.109375" style="87"/>
    <col min="1511" max="1511" width="14.33203125" style="87" customWidth="1"/>
    <col min="1512" max="1512" width="9.109375" style="87"/>
    <col min="1513" max="1514" width="12.6640625" style="87" customWidth="1"/>
    <col min="1515" max="1515" width="9.109375" style="87"/>
    <col min="1516" max="1516" width="14.44140625" style="87" customWidth="1"/>
    <col min="1517" max="1517" width="12.6640625" style="87" bestFit="1" customWidth="1"/>
    <col min="1518" max="1748" width="9.109375" style="87"/>
    <col min="1749" max="1749" width="1.6640625" style="87" customWidth="1"/>
    <col min="1750" max="1750" width="33.5546875" style="87" customWidth="1"/>
    <col min="1751" max="1751" width="9.44140625" style="87" customWidth="1"/>
    <col min="1752" max="1752" width="12.33203125" style="87" customWidth="1"/>
    <col min="1753" max="1754" width="12.6640625" style="87" customWidth="1"/>
    <col min="1755" max="1755" width="1" style="87" customWidth="1"/>
    <col min="1756" max="1757" width="12.6640625" style="87" customWidth="1"/>
    <col min="1758" max="1758" width="1.109375" style="87" customWidth="1"/>
    <col min="1759" max="1759" width="12.88671875" style="87" customWidth="1"/>
    <col min="1760" max="1760" width="12.44140625" style="87" customWidth="1"/>
    <col min="1761" max="1761" width="0.88671875" style="87" customWidth="1"/>
    <col min="1762" max="1763" width="12.6640625" style="87" customWidth="1"/>
    <col min="1764" max="1764" width="1.6640625" style="87" customWidth="1"/>
    <col min="1765" max="1765" width="9.6640625" style="87" bestFit="1" customWidth="1"/>
    <col min="1766" max="1766" width="9.109375" style="87"/>
    <col min="1767" max="1767" width="14.33203125" style="87" customWidth="1"/>
    <col min="1768" max="1768" width="9.109375" style="87"/>
    <col min="1769" max="1770" width="12.6640625" style="87" customWidth="1"/>
    <col min="1771" max="1771" width="9.109375" style="87"/>
    <col min="1772" max="1772" width="14.44140625" style="87" customWidth="1"/>
    <col min="1773" max="1773" width="12.6640625" style="87" bestFit="1" customWidth="1"/>
    <col min="1774" max="2004" width="9.109375" style="87"/>
    <col min="2005" max="2005" width="1.6640625" style="87" customWidth="1"/>
    <col min="2006" max="2006" width="33.5546875" style="87" customWidth="1"/>
    <col min="2007" max="2007" width="9.44140625" style="87" customWidth="1"/>
    <col min="2008" max="2008" width="12.33203125" style="87" customWidth="1"/>
    <col min="2009" max="2010" width="12.6640625" style="87" customWidth="1"/>
    <col min="2011" max="2011" width="1" style="87" customWidth="1"/>
    <col min="2012" max="2013" width="12.6640625" style="87" customWidth="1"/>
    <col min="2014" max="2014" width="1.109375" style="87" customWidth="1"/>
    <col min="2015" max="2015" width="12.88671875" style="87" customWidth="1"/>
    <col min="2016" max="2016" width="12.44140625" style="87" customWidth="1"/>
    <col min="2017" max="2017" width="0.88671875" style="87" customWidth="1"/>
    <col min="2018" max="2019" width="12.6640625" style="87" customWidth="1"/>
    <col min="2020" max="2020" width="1.6640625" style="87" customWidth="1"/>
    <col min="2021" max="2021" width="9.6640625" style="87" bestFit="1" customWidth="1"/>
    <col min="2022" max="2022" width="9.109375" style="87"/>
    <col min="2023" max="2023" width="14.33203125" style="87" customWidth="1"/>
    <col min="2024" max="2024" width="9.109375" style="87"/>
    <col min="2025" max="2026" width="12.6640625" style="87" customWidth="1"/>
    <col min="2027" max="2027" width="9.109375" style="87"/>
    <col min="2028" max="2028" width="14.44140625" style="87" customWidth="1"/>
    <col min="2029" max="2029" width="12.6640625" style="87" bestFit="1" customWidth="1"/>
    <col min="2030" max="2260" width="9.109375" style="87"/>
    <col min="2261" max="2261" width="1.6640625" style="87" customWidth="1"/>
    <col min="2262" max="2262" width="33.5546875" style="87" customWidth="1"/>
    <col min="2263" max="2263" width="9.44140625" style="87" customWidth="1"/>
    <col min="2264" max="2264" width="12.33203125" style="87" customWidth="1"/>
    <col min="2265" max="2266" width="12.6640625" style="87" customWidth="1"/>
    <col min="2267" max="2267" width="1" style="87" customWidth="1"/>
    <col min="2268" max="2269" width="12.6640625" style="87" customWidth="1"/>
    <col min="2270" max="2270" width="1.109375" style="87" customWidth="1"/>
    <col min="2271" max="2271" width="12.88671875" style="87" customWidth="1"/>
    <col min="2272" max="2272" width="12.44140625" style="87" customWidth="1"/>
    <col min="2273" max="2273" width="0.88671875" style="87" customWidth="1"/>
    <col min="2274" max="2275" width="12.6640625" style="87" customWidth="1"/>
    <col min="2276" max="2276" width="1.6640625" style="87" customWidth="1"/>
    <col min="2277" max="2277" width="9.6640625" style="87" bestFit="1" customWidth="1"/>
    <col min="2278" max="2278" width="9.109375" style="87"/>
    <col min="2279" max="2279" width="14.33203125" style="87" customWidth="1"/>
    <col min="2280" max="2280" width="9.109375" style="87"/>
    <col min="2281" max="2282" width="12.6640625" style="87" customWidth="1"/>
    <col min="2283" max="2283" width="9.109375" style="87"/>
    <col min="2284" max="2284" width="14.44140625" style="87" customWidth="1"/>
    <col min="2285" max="2285" width="12.6640625" style="87" bestFit="1" customWidth="1"/>
    <col min="2286" max="2516" width="9.109375" style="87"/>
    <col min="2517" max="2517" width="1.6640625" style="87" customWidth="1"/>
    <col min="2518" max="2518" width="33.5546875" style="87" customWidth="1"/>
    <col min="2519" max="2519" width="9.44140625" style="87" customWidth="1"/>
    <col min="2520" max="2520" width="12.33203125" style="87" customWidth="1"/>
    <col min="2521" max="2522" width="12.6640625" style="87" customWidth="1"/>
    <col min="2523" max="2523" width="1" style="87" customWidth="1"/>
    <col min="2524" max="2525" width="12.6640625" style="87" customWidth="1"/>
    <col min="2526" max="2526" width="1.109375" style="87" customWidth="1"/>
    <col min="2527" max="2527" width="12.88671875" style="87" customWidth="1"/>
    <col min="2528" max="2528" width="12.44140625" style="87" customWidth="1"/>
    <col min="2529" max="2529" width="0.88671875" style="87" customWidth="1"/>
    <col min="2530" max="2531" width="12.6640625" style="87" customWidth="1"/>
    <col min="2532" max="2532" width="1.6640625" style="87" customWidth="1"/>
    <col min="2533" max="2533" width="9.6640625" style="87" bestFit="1" customWidth="1"/>
    <col min="2534" max="2534" width="9.109375" style="87"/>
    <col min="2535" max="2535" width="14.33203125" style="87" customWidth="1"/>
    <col min="2536" max="2536" width="9.109375" style="87"/>
    <col min="2537" max="2538" width="12.6640625" style="87" customWidth="1"/>
    <col min="2539" max="2539" width="9.109375" style="87"/>
    <col min="2540" max="2540" width="14.44140625" style="87" customWidth="1"/>
    <col min="2541" max="2541" width="12.6640625" style="87" bestFit="1" customWidth="1"/>
    <col min="2542" max="2772" width="9.109375" style="87"/>
    <col min="2773" max="2773" width="1.6640625" style="87" customWidth="1"/>
    <col min="2774" max="2774" width="33.5546875" style="87" customWidth="1"/>
    <col min="2775" max="2775" width="9.44140625" style="87" customWidth="1"/>
    <col min="2776" max="2776" width="12.33203125" style="87" customWidth="1"/>
    <col min="2777" max="2778" width="12.6640625" style="87" customWidth="1"/>
    <col min="2779" max="2779" width="1" style="87" customWidth="1"/>
    <col min="2780" max="2781" width="12.6640625" style="87" customWidth="1"/>
    <col min="2782" max="2782" width="1.109375" style="87" customWidth="1"/>
    <col min="2783" max="2783" width="12.88671875" style="87" customWidth="1"/>
    <col min="2784" max="2784" width="12.44140625" style="87" customWidth="1"/>
    <col min="2785" max="2785" width="0.88671875" style="87" customWidth="1"/>
    <col min="2786" max="2787" width="12.6640625" style="87" customWidth="1"/>
    <col min="2788" max="2788" width="1.6640625" style="87" customWidth="1"/>
    <col min="2789" max="2789" width="9.6640625" style="87" bestFit="1" customWidth="1"/>
    <col min="2790" max="2790" width="9.109375" style="87"/>
    <col min="2791" max="2791" width="14.33203125" style="87" customWidth="1"/>
    <col min="2792" max="2792" width="9.109375" style="87"/>
    <col min="2793" max="2794" width="12.6640625" style="87" customWidth="1"/>
    <col min="2795" max="2795" width="9.109375" style="87"/>
    <col min="2796" max="2796" width="14.44140625" style="87" customWidth="1"/>
    <col min="2797" max="2797" width="12.6640625" style="87" bestFit="1" customWidth="1"/>
    <col min="2798" max="3028" width="9.109375" style="87"/>
    <col min="3029" max="3029" width="1.6640625" style="87" customWidth="1"/>
    <col min="3030" max="3030" width="33.5546875" style="87" customWidth="1"/>
    <col min="3031" max="3031" width="9.44140625" style="87" customWidth="1"/>
    <col min="3032" max="3032" width="12.33203125" style="87" customWidth="1"/>
    <col min="3033" max="3034" width="12.6640625" style="87" customWidth="1"/>
    <col min="3035" max="3035" width="1" style="87" customWidth="1"/>
    <col min="3036" max="3037" width="12.6640625" style="87" customWidth="1"/>
    <col min="3038" max="3038" width="1.109375" style="87" customWidth="1"/>
    <col min="3039" max="3039" width="12.88671875" style="87" customWidth="1"/>
    <col min="3040" max="3040" width="12.44140625" style="87" customWidth="1"/>
    <col min="3041" max="3041" width="0.88671875" style="87" customWidth="1"/>
    <col min="3042" max="3043" width="12.6640625" style="87" customWidth="1"/>
    <col min="3044" max="3044" width="1.6640625" style="87" customWidth="1"/>
    <col min="3045" max="3045" width="9.6640625" style="87" bestFit="1" customWidth="1"/>
    <col min="3046" max="3046" width="9.109375" style="87"/>
    <col min="3047" max="3047" width="14.33203125" style="87" customWidth="1"/>
    <col min="3048" max="3048" width="9.109375" style="87"/>
    <col min="3049" max="3050" width="12.6640625" style="87" customWidth="1"/>
    <col min="3051" max="3051" width="9.109375" style="87"/>
    <col min="3052" max="3052" width="14.44140625" style="87" customWidth="1"/>
    <col min="3053" max="3053" width="12.6640625" style="87" bestFit="1" customWidth="1"/>
    <col min="3054" max="3284" width="9.109375" style="87"/>
    <col min="3285" max="3285" width="1.6640625" style="87" customWidth="1"/>
    <col min="3286" max="3286" width="33.5546875" style="87" customWidth="1"/>
    <col min="3287" max="3287" width="9.44140625" style="87" customWidth="1"/>
    <col min="3288" max="3288" width="12.33203125" style="87" customWidth="1"/>
    <col min="3289" max="3290" width="12.6640625" style="87" customWidth="1"/>
    <col min="3291" max="3291" width="1" style="87" customWidth="1"/>
    <col min="3292" max="3293" width="12.6640625" style="87" customWidth="1"/>
    <col min="3294" max="3294" width="1.109375" style="87" customWidth="1"/>
    <col min="3295" max="3295" width="12.88671875" style="87" customWidth="1"/>
    <col min="3296" max="3296" width="12.44140625" style="87" customWidth="1"/>
    <col min="3297" max="3297" width="0.88671875" style="87" customWidth="1"/>
    <col min="3298" max="3299" width="12.6640625" style="87" customWidth="1"/>
    <col min="3300" max="3300" width="1.6640625" style="87" customWidth="1"/>
    <col min="3301" max="3301" width="9.6640625" style="87" bestFit="1" customWidth="1"/>
    <col min="3302" max="3302" width="9.109375" style="87"/>
    <col min="3303" max="3303" width="14.33203125" style="87" customWidth="1"/>
    <col min="3304" max="3304" width="9.109375" style="87"/>
    <col min="3305" max="3306" width="12.6640625" style="87" customWidth="1"/>
    <col min="3307" max="3307" width="9.109375" style="87"/>
    <col min="3308" max="3308" width="14.44140625" style="87" customWidth="1"/>
    <col min="3309" max="3309" width="12.6640625" style="87" bestFit="1" customWidth="1"/>
    <col min="3310" max="3540" width="9.109375" style="87"/>
    <col min="3541" max="3541" width="1.6640625" style="87" customWidth="1"/>
    <col min="3542" max="3542" width="33.5546875" style="87" customWidth="1"/>
    <col min="3543" max="3543" width="9.44140625" style="87" customWidth="1"/>
    <col min="3544" max="3544" width="12.33203125" style="87" customWidth="1"/>
    <col min="3545" max="3546" width="12.6640625" style="87" customWidth="1"/>
    <col min="3547" max="3547" width="1" style="87" customWidth="1"/>
    <col min="3548" max="3549" width="12.6640625" style="87" customWidth="1"/>
    <col min="3550" max="3550" width="1.109375" style="87" customWidth="1"/>
    <col min="3551" max="3551" width="12.88671875" style="87" customWidth="1"/>
    <col min="3552" max="3552" width="12.44140625" style="87" customWidth="1"/>
    <col min="3553" max="3553" width="0.88671875" style="87" customWidth="1"/>
    <col min="3554" max="3555" width="12.6640625" style="87" customWidth="1"/>
    <col min="3556" max="3556" width="1.6640625" style="87" customWidth="1"/>
    <col min="3557" max="3557" width="9.6640625" style="87" bestFit="1" customWidth="1"/>
    <col min="3558" max="3558" width="9.109375" style="87"/>
    <col min="3559" max="3559" width="14.33203125" style="87" customWidth="1"/>
    <col min="3560" max="3560" width="9.109375" style="87"/>
    <col min="3561" max="3562" width="12.6640625" style="87" customWidth="1"/>
    <col min="3563" max="3563" width="9.109375" style="87"/>
    <col min="3564" max="3564" width="14.44140625" style="87" customWidth="1"/>
    <col min="3565" max="3565" width="12.6640625" style="87" bestFit="1" customWidth="1"/>
    <col min="3566" max="3796" width="9.109375" style="87"/>
    <col min="3797" max="3797" width="1.6640625" style="87" customWidth="1"/>
    <col min="3798" max="3798" width="33.5546875" style="87" customWidth="1"/>
    <col min="3799" max="3799" width="9.44140625" style="87" customWidth="1"/>
    <col min="3800" max="3800" width="12.33203125" style="87" customWidth="1"/>
    <col min="3801" max="3802" width="12.6640625" style="87" customWidth="1"/>
    <col min="3803" max="3803" width="1" style="87" customWidth="1"/>
    <col min="3804" max="3805" width="12.6640625" style="87" customWidth="1"/>
    <col min="3806" max="3806" width="1.109375" style="87" customWidth="1"/>
    <col min="3807" max="3807" width="12.88671875" style="87" customWidth="1"/>
    <col min="3808" max="3808" width="12.44140625" style="87" customWidth="1"/>
    <col min="3809" max="3809" width="0.88671875" style="87" customWidth="1"/>
    <col min="3810" max="3811" width="12.6640625" style="87" customWidth="1"/>
    <col min="3812" max="3812" width="1.6640625" style="87" customWidth="1"/>
    <col min="3813" max="3813" width="9.6640625" style="87" bestFit="1" customWidth="1"/>
    <col min="3814" max="3814" width="9.109375" style="87"/>
    <col min="3815" max="3815" width="14.33203125" style="87" customWidth="1"/>
    <col min="3816" max="3816" width="9.109375" style="87"/>
    <col min="3817" max="3818" width="12.6640625" style="87" customWidth="1"/>
    <col min="3819" max="3819" width="9.109375" style="87"/>
    <col min="3820" max="3820" width="14.44140625" style="87" customWidth="1"/>
    <col min="3821" max="3821" width="12.6640625" style="87" bestFit="1" customWidth="1"/>
    <col min="3822" max="4052" width="9.109375" style="87"/>
    <col min="4053" max="4053" width="1.6640625" style="87" customWidth="1"/>
    <col min="4054" max="4054" width="33.5546875" style="87" customWidth="1"/>
    <col min="4055" max="4055" width="9.44140625" style="87" customWidth="1"/>
    <col min="4056" max="4056" width="12.33203125" style="87" customWidth="1"/>
    <col min="4057" max="4058" width="12.6640625" style="87" customWidth="1"/>
    <col min="4059" max="4059" width="1" style="87" customWidth="1"/>
    <col min="4060" max="4061" width="12.6640625" style="87" customWidth="1"/>
    <col min="4062" max="4062" width="1.109375" style="87" customWidth="1"/>
    <col min="4063" max="4063" width="12.88671875" style="87" customWidth="1"/>
    <col min="4064" max="4064" width="12.44140625" style="87" customWidth="1"/>
    <col min="4065" max="4065" width="0.88671875" style="87" customWidth="1"/>
    <col min="4066" max="4067" width="12.6640625" style="87" customWidth="1"/>
    <col min="4068" max="4068" width="1.6640625" style="87" customWidth="1"/>
    <col min="4069" max="4069" width="9.6640625" style="87" bestFit="1" customWidth="1"/>
    <col min="4070" max="4070" width="9.109375" style="87"/>
    <col min="4071" max="4071" width="14.33203125" style="87" customWidth="1"/>
    <col min="4072" max="4072" width="9.109375" style="87"/>
    <col min="4073" max="4074" width="12.6640625" style="87" customWidth="1"/>
    <col min="4075" max="4075" width="9.109375" style="87"/>
    <col min="4076" max="4076" width="14.44140625" style="87" customWidth="1"/>
    <col min="4077" max="4077" width="12.6640625" style="87" bestFit="1" customWidth="1"/>
    <col min="4078" max="4308" width="9.109375" style="87"/>
    <col min="4309" max="4309" width="1.6640625" style="87" customWidth="1"/>
    <col min="4310" max="4310" width="33.5546875" style="87" customWidth="1"/>
    <col min="4311" max="4311" width="9.44140625" style="87" customWidth="1"/>
    <col min="4312" max="4312" width="12.33203125" style="87" customWidth="1"/>
    <col min="4313" max="4314" width="12.6640625" style="87" customWidth="1"/>
    <col min="4315" max="4315" width="1" style="87" customWidth="1"/>
    <col min="4316" max="4317" width="12.6640625" style="87" customWidth="1"/>
    <col min="4318" max="4318" width="1.109375" style="87" customWidth="1"/>
    <col min="4319" max="4319" width="12.88671875" style="87" customWidth="1"/>
    <col min="4320" max="4320" width="12.44140625" style="87" customWidth="1"/>
    <col min="4321" max="4321" width="0.88671875" style="87" customWidth="1"/>
    <col min="4322" max="4323" width="12.6640625" style="87" customWidth="1"/>
    <col min="4324" max="4324" width="1.6640625" style="87" customWidth="1"/>
    <col min="4325" max="4325" width="9.6640625" style="87" bestFit="1" customWidth="1"/>
    <col min="4326" max="4326" width="9.109375" style="87"/>
    <col min="4327" max="4327" width="14.33203125" style="87" customWidth="1"/>
    <col min="4328" max="4328" width="9.109375" style="87"/>
    <col min="4329" max="4330" width="12.6640625" style="87" customWidth="1"/>
    <col min="4331" max="4331" width="9.109375" style="87"/>
    <col min="4332" max="4332" width="14.44140625" style="87" customWidth="1"/>
    <col min="4333" max="4333" width="12.6640625" style="87" bestFit="1" customWidth="1"/>
    <col min="4334" max="4564" width="9.109375" style="87"/>
    <col min="4565" max="4565" width="1.6640625" style="87" customWidth="1"/>
    <col min="4566" max="4566" width="33.5546875" style="87" customWidth="1"/>
    <col min="4567" max="4567" width="9.44140625" style="87" customWidth="1"/>
    <col min="4568" max="4568" width="12.33203125" style="87" customWidth="1"/>
    <col min="4569" max="4570" width="12.6640625" style="87" customWidth="1"/>
    <col min="4571" max="4571" width="1" style="87" customWidth="1"/>
    <col min="4572" max="4573" width="12.6640625" style="87" customWidth="1"/>
    <col min="4574" max="4574" width="1.109375" style="87" customWidth="1"/>
    <col min="4575" max="4575" width="12.88671875" style="87" customWidth="1"/>
    <col min="4576" max="4576" width="12.44140625" style="87" customWidth="1"/>
    <col min="4577" max="4577" width="0.88671875" style="87" customWidth="1"/>
    <col min="4578" max="4579" width="12.6640625" style="87" customWidth="1"/>
    <col min="4580" max="4580" width="1.6640625" style="87" customWidth="1"/>
    <col min="4581" max="4581" width="9.6640625" style="87" bestFit="1" customWidth="1"/>
    <col min="4582" max="4582" width="9.109375" style="87"/>
    <col min="4583" max="4583" width="14.33203125" style="87" customWidth="1"/>
    <col min="4584" max="4584" width="9.109375" style="87"/>
    <col min="4585" max="4586" width="12.6640625" style="87" customWidth="1"/>
    <col min="4587" max="4587" width="9.109375" style="87"/>
    <col min="4588" max="4588" width="14.44140625" style="87" customWidth="1"/>
    <col min="4589" max="4589" width="12.6640625" style="87" bestFit="1" customWidth="1"/>
    <col min="4590" max="4820" width="9.109375" style="87"/>
    <col min="4821" max="4821" width="1.6640625" style="87" customWidth="1"/>
    <col min="4822" max="4822" width="33.5546875" style="87" customWidth="1"/>
    <col min="4823" max="4823" width="9.44140625" style="87" customWidth="1"/>
    <col min="4824" max="4824" width="12.33203125" style="87" customWidth="1"/>
    <col min="4825" max="4826" width="12.6640625" style="87" customWidth="1"/>
    <col min="4827" max="4827" width="1" style="87" customWidth="1"/>
    <col min="4828" max="4829" width="12.6640625" style="87" customWidth="1"/>
    <col min="4830" max="4830" width="1.109375" style="87" customWidth="1"/>
    <col min="4831" max="4831" width="12.88671875" style="87" customWidth="1"/>
    <col min="4832" max="4832" width="12.44140625" style="87" customWidth="1"/>
    <col min="4833" max="4833" width="0.88671875" style="87" customWidth="1"/>
    <col min="4834" max="4835" width="12.6640625" style="87" customWidth="1"/>
    <col min="4836" max="4836" width="1.6640625" style="87" customWidth="1"/>
    <col min="4837" max="4837" width="9.6640625" style="87" bestFit="1" customWidth="1"/>
    <col min="4838" max="4838" width="9.109375" style="87"/>
    <col min="4839" max="4839" width="14.33203125" style="87" customWidth="1"/>
    <col min="4840" max="4840" width="9.109375" style="87"/>
    <col min="4841" max="4842" width="12.6640625" style="87" customWidth="1"/>
    <col min="4843" max="4843" width="9.109375" style="87"/>
    <col min="4844" max="4844" width="14.44140625" style="87" customWidth="1"/>
    <col min="4845" max="4845" width="12.6640625" style="87" bestFit="1" customWidth="1"/>
    <col min="4846" max="5076" width="9.109375" style="87"/>
    <col min="5077" max="5077" width="1.6640625" style="87" customWidth="1"/>
    <col min="5078" max="5078" width="33.5546875" style="87" customWidth="1"/>
    <col min="5079" max="5079" width="9.44140625" style="87" customWidth="1"/>
    <col min="5080" max="5080" width="12.33203125" style="87" customWidth="1"/>
    <col min="5081" max="5082" width="12.6640625" style="87" customWidth="1"/>
    <col min="5083" max="5083" width="1" style="87" customWidth="1"/>
    <col min="5084" max="5085" width="12.6640625" style="87" customWidth="1"/>
    <col min="5086" max="5086" width="1.109375" style="87" customWidth="1"/>
    <col min="5087" max="5087" width="12.88671875" style="87" customWidth="1"/>
    <col min="5088" max="5088" width="12.44140625" style="87" customWidth="1"/>
    <col min="5089" max="5089" width="0.88671875" style="87" customWidth="1"/>
    <col min="5090" max="5091" width="12.6640625" style="87" customWidth="1"/>
    <col min="5092" max="5092" width="1.6640625" style="87" customWidth="1"/>
    <col min="5093" max="5093" width="9.6640625" style="87" bestFit="1" customWidth="1"/>
    <col min="5094" max="5094" width="9.109375" style="87"/>
    <col min="5095" max="5095" width="14.33203125" style="87" customWidth="1"/>
    <col min="5096" max="5096" width="9.109375" style="87"/>
    <col min="5097" max="5098" width="12.6640625" style="87" customWidth="1"/>
    <col min="5099" max="5099" width="9.109375" style="87"/>
    <col min="5100" max="5100" width="14.44140625" style="87" customWidth="1"/>
    <col min="5101" max="5101" width="12.6640625" style="87" bestFit="1" customWidth="1"/>
    <col min="5102" max="5332" width="9.109375" style="87"/>
    <col min="5333" max="5333" width="1.6640625" style="87" customWidth="1"/>
    <col min="5334" max="5334" width="33.5546875" style="87" customWidth="1"/>
    <col min="5335" max="5335" width="9.44140625" style="87" customWidth="1"/>
    <col min="5336" max="5336" width="12.33203125" style="87" customWidth="1"/>
    <col min="5337" max="5338" width="12.6640625" style="87" customWidth="1"/>
    <col min="5339" max="5339" width="1" style="87" customWidth="1"/>
    <col min="5340" max="5341" width="12.6640625" style="87" customWidth="1"/>
    <col min="5342" max="5342" width="1.109375" style="87" customWidth="1"/>
    <col min="5343" max="5343" width="12.88671875" style="87" customWidth="1"/>
    <col min="5344" max="5344" width="12.44140625" style="87" customWidth="1"/>
    <col min="5345" max="5345" width="0.88671875" style="87" customWidth="1"/>
    <col min="5346" max="5347" width="12.6640625" style="87" customWidth="1"/>
    <col min="5348" max="5348" width="1.6640625" style="87" customWidth="1"/>
    <col min="5349" max="5349" width="9.6640625" style="87" bestFit="1" customWidth="1"/>
    <col min="5350" max="5350" width="9.109375" style="87"/>
    <col min="5351" max="5351" width="14.33203125" style="87" customWidth="1"/>
    <col min="5352" max="5352" width="9.109375" style="87"/>
    <col min="5353" max="5354" width="12.6640625" style="87" customWidth="1"/>
    <col min="5355" max="5355" width="9.109375" style="87"/>
    <col min="5356" max="5356" width="14.44140625" style="87" customWidth="1"/>
    <col min="5357" max="5357" width="12.6640625" style="87" bestFit="1" customWidth="1"/>
    <col min="5358" max="5588" width="9.109375" style="87"/>
    <col min="5589" max="5589" width="1.6640625" style="87" customWidth="1"/>
    <col min="5590" max="5590" width="33.5546875" style="87" customWidth="1"/>
    <col min="5591" max="5591" width="9.44140625" style="87" customWidth="1"/>
    <col min="5592" max="5592" width="12.33203125" style="87" customWidth="1"/>
    <col min="5593" max="5594" width="12.6640625" style="87" customWidth="1"/>
    <col min="5595" max="5595" width="1" style="87" customWidth="1"/>
    <col min="5596" max="5597" width="12.6640625" style="87" customWidth="1"/>
    <col min="5598" max="5598" width="1.109375" style="87" customWidth="1"/>
    <col min="5599" max="5599" width="12.88671875" style="87" customWidth="1"/>
    <col min="5600" max="5600" width="12.44140625" style="87" customWidth="1"/>
    <col min="5601" max="5601" width="0.88671875" style="87" customWidth="1"/>
    <col min="5602" max="5603" width="12.6640625" style="87" customWidth="1"/>
    <col min="5604" max="5604" width="1.6640625" style="87" customWidth="1"/>
    <col min="5605" max="5605" width="9.6640625" style="87" bestFit="1" customWidth="1"/>
    <col min="5606" max="5606" width="9.109375" style="87"/>
    <col min="5607" max="5607" width="14.33203125" style="87" customWidth="1"/>
    <col min="5608" max="5608" width="9.109375" style="87"/>
    <col min="5609" max="5610" width="12.6640625" style="87" customWidth="1"/>
    <col min="5611" max="5611" width="9.109375" style="87"/>
    <col min="5612" max="5612" width="14.44140625" style="87" customWidth="1"/>
    <col min="5613" max="5613" width="12.6640625" style="87" bestFit="1" customWidth="1"/>
    <col min="5614" max="5844" width="9.109375" style="87"/>
    <col min="5845" max="5845" width="1.6640625" style="87" customWidth="1"/>
    <col min="5846" max="5846" width="33.5546875" style="87" customWidth="1"/>
    <col min="5847" max="5847" width="9.44140625" style="87" customWidth="1"/>
    <col min="5848" max="5848" width="12.33203125" style="87" customWidth="1"/>
    <col min="5849" max="5850" width="12.6640625" style="87" customWidth="1"/>
    <col min="5851" max="5851" width="1" style="87" customWidth="1"/>
    <col min="5852" max="5853" width="12.6640625" style="87" customWidth="1"/>
    <col min="5854" max="5854" width="1.109375" style="87" customWidth="1"/>
    <col min="5855" max="5855" width="12.88671875" style="87" customWidth="1"/>
    <col min="5856" max="5856" width="12.44140625" style="87" customWidth="1"/>
    <col min="5857" max="5857" width="0.88671875" style="87" customWidth="1"/>
    <col min="5858" max="5859" width="12.6640625" style="87" customWidth="1"/>
    <col min="5860" max="5860" width="1.6640625" style="87" customWidth="1"/>
    <col min="5861" max="5861" width="9.6640625" style="87" bestFit="1" customWidth="1"/>
    <col min="5862" max="5862" width="9.109375" style="87"/>
    <col min="5863" max="5863" width="14.33203125" style="87" customWidth="1"/>
    <col min="5864" max="5864" width="9.109375" style="87"/>
    <col min="5865" max="5866" width="12.6640625" style="87" customWidth="1"/>
    <col min="5867" max="5867" width="9.109375" style="87"/>
    <col min="5868" max="5868" width="14.44140625" style="87" customWidth="1"/>
    <col min="5869" max="5869" width="12.6640625" style="87" bestFit="1" customWidth="1"/>
    <col min="5870" max="6100" width="9.109375" style="87"/>
    <col min="6101" max="6101" width="1.6640625" style="87" customWidth="1"/>
    <col min="6102" max="6102" width="33.5546875" style="87" customWidth="1"/>
    <col min="6103" max="6103" width="9.44140625" style="87" customWidth="1"/>
    <col min="6104" max="6104" width="12.33203125" style="87" customWidth="1"/>
    <col min="6105" max="6106" width="12.6640625" style="87" customWidth="1"/>
    <col min="6107" max="6107" width="1" style="87" customWidth="1"/>
    <col min="6108" max="6109" width="12.6640625" style="87" customWidth="1"/>
    <col min="6110" max="6110" width="1.109375" style="87" customWidth="1"/>
    <col min="6111" max="6111" width="12.88671875" style="87" customWidth="1"/>
    <col min="6112" max="6112" width="12.44140625" style="87" customWidth="1"/>
    <col min="6113" max="6113" width="0.88671875" style="87" customWidth="1"/>
    <col min="6114" max="6115" width="12.6640625" style="87" customWidth="1"/>
    <col min="6116" max="6116" width="1.6640625" style="87" customWidth="1"/>
    <col min="6117" max="6117" width="9.6640625" style="87" bestFit="1" customWidth="1"/>
    <col min="6118" max="6118" width="9.109375" style="87"/>
    <col min="6119" max="6119" width="14.33203125" style="87" customWidth="1"/>
    <col min="6120" max="6120" width="9.109375" style="87"/>
    <col min="6121" max="6122" width="12.6640625" style="87" customWidth="1"/>
    <col min="6123" max="6123" width="9.109375" style="87"/>
    <col min="6124" max="6124" width="14.44140625" style="87" customWidth="1"/>
    <col min="6125" max="6125" width="12.6640625" style="87" bestFit="1" customWidth="1"/>
    <col min="6126" max="6356" width="9.109375" style="87"/>
    <col min="6357" max="6357" width="1.6640625" style="87" customWidth="1"/>
    <col min="6358" max="6358" width="33.5546875" style="87" customWidth="1"/>
    <col min="6359" max="6359" width="9.44140625" style="87" customWidth="1"/>
    <col min="6360" max="6360" width="12.33203125" style="87" customWidth="1"/>
    <col min="6361" max="6362" width="12.6640625" style="87" customWidth="1"/>
    <col min="6363" max="6363" width="1" style="87" customWidth="1"/>
    <col min="6364" max="6365" width="12.6640625" style="87" customWidth="1"/>
    <col min="6366" max="6366" width="1.109375" style="87" customWidth="1"/>
    <col min="6367" max="6367" width="12.88671875" style="87" customWidth="1"/>
    <col min="6368" max="6368" width="12.44140625" style="87" customWidth="1"/>
    <col min="6369" max="6369" width="0.88671875" style="87" customWidth="1"/>
    <col min="6370" max="6371" width="12.6640625" style="87" customWidth="1"/>
    <col min="6372" max="6372" width="1.6640625" style="87" customWidth="1"/>
    <col min="6373" max="6373" width="9.6640625" style="87" bestFit="1" customWidth="1"/>
    <col min="6374" max="6374" width="9.109375" style="87"/>
    <col min="6375" max="6375" width="14.33203125" style="87" customWidth="1"/>
    <col min="6376" max="6376" width="9.109375" style="87"/>
    <col min="6377" max="6378" width="12.6640625" style="87" customWidth="1"/>
    <col min="6379" max="6379" width="9.109375" style="87"/>
    <col min="6380" max="6380" width="14.44140625" style="87" customWidth="1"/>
    <col min="6381" max="6381" width="12.6640625" style="87" bestFit="1" customWidth="1"/>
    <col min="6382" max="6612" width="9.109375" style="87"/>
    <col min="6613" max="6613" width="1.6640625" style="87" customWidth="1"/>
    <col min="6614" max="6614" width="33.5546875" style="87" customWidth="1"/>
    <col min="6615" max="6615" width="9.44140625" style="87" customWidth="1"/>
    <col min="6616" max="6616" width="12.33203125" style="87" customWidth="1"/>
    <col min="6617" max="6618" width="12.6640625" style="87" customWidth="1"/>
    <col min="6619" max="6619" width="1" style="87" customWidth="1"/>
    <col min="6620" max="6621" width="12.6640625" style="87" customWidth="1"/>
    <col min="6622" max="6622" width="1.109375" style="87" customWidth="1"/>
    <col min="6623" max="6623" width="12.88671875" style="87" customWidth="1"/>
    <col min="6624" max="6624" width="12.44140625" style="87" customWidth="1"/>
    <col min="6625" max="6625" width="0.88671875" style="87" customWidth="1"/>
    <col min="6626" max="6627" width="12.6640625" style="87" customWidth="1"/>
    <col min="6628" max="6628" width="1.6640625" style="87" customWidth="1"/>
    <col min="6629" max="6629" width="9.6640625" style="87" bestFit="1" customWidth="1"/>
    <col min="6630" max="6630" width="9.109375" style="87"/>
    <col min="6631" max="6631" width="14.33203125" style="87" customWidth="1"/>
    <col min="6632" max="6632" width="9.109375" style="87"/>
    <col min="6633" max="6634" width="12.6640625" style="87" customWidth="1"/>
    <col min="6635" max="6635" width="9.109375" style="87"/>
    <col min="6636" max="6636" width="14.44140625" style="87" customWidth="1"/>
    <col min="6637" max="6637" width="12.6640625" style="87" bestFit="1" customWidth="1"/>
    <col min="6638" max="6868" width="9.109375" style="87"/>
    <col min="6869" max="6869" width="1.6640625" style="87" customWidth="1"/>
    <col min="6870" max="6870" width="33.5546875" style="87" customWidth="1"/>
    <col min="6871" max="6871" width="9.44140625" style="87" customWidth="1"/>
    <col min="6872" max="6872" width="12.33203125" style="87" customWidth="1"/>
    <col min="6873" max="6874" width="12.6640625" style="87" customWidth="1"/>
    <col min="6875" max="6875" width="1" style="87" customWidth="1"/>
    <col min="6876" max="6877" width="12.6640625" style="87" customWidth="1"/>
    <col min="6878" max="6878" width="1.109375" style="87" customWidth="1"/>
    <col min="6879" max="6879" width="12.88671875" style="87" customWidth="1"/>
    <col min="6880" max="6880" width="12.44140625" style="87" customWidth="1"/>
    <col min="6881" max="6881" width="0.88671875" style="87" customWidth="1"/>
    <col min="6882" max="6883" width="12.6640625" style="87" customWidth="1"/>
    <col min="6884" max="6884" width="1.6640625" style="87" customWidth="1"/>
    <col min="6885" max="6885" width="9.6640625" style="87" bestFit="1" customWidth="1"/>
    <col min="6886" max="6886" width="9.109375" style="87"/>
    <col min="6887" max="6887" width="14.33203125" style="87" customWidth="1"/>
    <col min="6888" max="6888" width="9.109375" style="87"/>
    <col min="6889" max="6890" width="12.6640625" style="87" customWidth="1"/>
    <col min="6891" max="6891" width="9.109375" style="87"/>
    <col min="6892" max="6892" width="14.44140625" style="87" customWidth="1"/>
    <col min="6893" max="6893" width="12.6640625" style="87" bestFit="1" customWidth="1"/>
    <col min="6894" max="7124" width="9.109375" style="87"/>
    <col min="7125" max="7125" width="1.6640625" style="87" customWidth="1"/>
    <col min="7126" max="7126" width="33.5546875" style="87" customWidth="1"/>
    <col min="7127" max="7127" width="9.44140625" style="87" customWidth="1"/>
    <col min="7128" max="7128" width="12.33203125" style="87" customWidth="1"/>
    <col min="7129" max="7130" width="12.6640625" style="87" customWidth="1"/>
    <col min="7131" max="7131" width="1" style="87" customWidth="1"/>
    <col min="7132" max="7133" width="12.6640625" style="87" customWidth="1"/>
    <col min="7134" max="7134" width="1.109375" style="87" customWidth="1"/>
    <col min="7135" max="7135" width="12.88671875" style="87" customWidth="1"/>
    <col min="7136" max="7136" width="12.44140625" style="87" customWidth="1"/>
    <col min="7137" max="7137" width="0.88671875" style="87" customWidth="1"/>
    <col min="7138" max="7139" width="12.6640625" style="87" customWidth="1"/>
    <col min="7140" max="7140" width="1.6640625" style="87" customWidth="1"/>
    <col min="7141" max="7141" width="9.6640625" style="87" bestFit="1" customWidth="1"/>
    <col min="7142" max="7142" width="9.109375" style="87"/>
    <col min="7143" max="7143" width="14.33203125" style="87" customWidth="1"/>
    <col min="7144" max="7144" width="9.109375" style="87"/>
    <col min="7145" max="7146" width="12.6640625" style="87" customWidth="1"/>
    <col min="7147" max="7147" width="9.109375" style="87"/>
    <col min="7148" max="7148" width="14.44140625" style="87" customWidth="1"/>
    <col min="7149" max="7149" width="12.6640625" style="87" bestFit="1" customWidth="1"/>
    <col min="7150" max="7380" width="9.109375" style="87"/>
    <col min="7381" max="7381" width="1.6640625" style="87" customWidth="1"/>
    <col min="7382" max="7382" width="33.5546875" style="87" customWidth="1"/>
    <col min="7383" max="7383" width="9.44140625" style="87" customWidth="1"/>
    <col min="7384" max="7384" width="12.33203125" style="87" customWidth="1"/>
    <col min="7385" max="7386" width="12.6640625" style="87" customWidth="1"/>
    <col min="7387" max="7387" width="1" style="87" customWidth="1"/>
    <col min="7388" max="7389" width="12.6640625" style="87" customWidth="1"/>
    <col min="7390" max="7390" width="1.109375" style="87" customWidth="1"/>
    <col min="7391" max="7391" width="12.88671875" style="87" customWidth="1"/>
    <col min="7392" max="7392" width="12.44140625" style="87" customWidth="1"/>
    <col min="7393" max="7393" width="0.88671875" style="87" customWidth="1"/>
    <col min="7394" max="7395" width="12.6640625" style="87" customWidth="1"/>
    <col min="7396" max="7396" width="1.6640625" style="87" customWidth="1"/>
    <col min="7397" max="7397" width="9.6640625" style="87" bestFit="1" customWidth="1"/>
    <col min="7398" max="7398" width="9.109375" style="87"/>
    <col min="7399" max="7399" width="14.33203125" style="87" customWidth="1"/>
    <col min="7400" max="7400" width="9.109375" style="87"/>
    <col min="7401" max="7402" width="12.6640625" style="87" customWidth="1"/>
    <col min="7403" max="7403" width="9.109375" style="87"/>
    <col min="7404" max="7404" width="14.44140625" style="87" customWidth="1"/>
    <col min="7405" max="7405" width="12.6640625" style="87" bestFit="1" customWidth="1"/>
    <col min="7406" max="7636" width="9.109375" style="87"/>
    <col min="7637" max="7637" width="1.6640625" style="87" customWidth="1"/>
    <col min="7638" max="7638" width="33.5546875" style="87" customWidth="1"/>
    <col min="7639" max="7639" width="9.44140625" style="87" customWidth="1"/>
    <col min="7640" max="7640" width="12.33203125" style="87" customWidth="1"/>
    <col min="7641" max="7642" width="12.6640625" style="87" customWidth="1"/>
    <col min="7643" max="7643" width="1" style="87" customWidth="1"/>
    <col min="7644" max="7645" width="12.6640625" style="87" customWidth="1"/>
    <col min="7646" max="7646" width="1.109375" style="87" customWidth="1"/>
    <col min="7647" max="7647" width="12.88671875" style="87" customWidth="1"/>
    <col min="7648" max="7648" width="12.44140625" style="87" customWidth="1"/>
    <col min="7649" max="7649" width="0.88671875" style="87" customWidth="1"/>
    <col min="7650" max="7651" width="12.6640625" style="87" customWidth="1"/>
    <col min="7652" max="7652" width="1.6640625" style="87" customWidth="1"/>
    <col min="7653" max="7653" width="9.6640625" style="87" bestFit="1" customWidth="1"/>
    <col min="7654" max="7654" width="9.109375" style="87"/>
    <col min="7655" max="7655" width="14.33203125" style="87" customWidth="1"/>
    <col min="7656" max="7656" width="9.109375" style="87"/>
    <col min="7657" max="7658" width="12.6640625" style="87" customWidth="1"/>
    <col min="7659" max="7659" width="9.109375" style="87"/>
    <col min="7660" max="7660" width="14.44140625" style="87" customWidth="1"/>
    <col min="7661" max="7661" width="12.6640625" style="87" bestFit="1" customWidth="1"/>
    <col min="7662" max="7892" width="9.109375" style="87"/>
    <col min="7893" max="7893" width="1.6640625" style="87" customWidth="1"/>
    <col min="7894" max="7894" width="33.5546875" style="87" customWidth="1"/>
    <col min="7895" max="7895" width="9.44140625" style="87" customWidth="1"/>
    <col min="7896" max="7896" width="12.33203125" style="87" customWidth="1"/>
    <col min="7897" max="7898" width="12.6640625" style="87" customWidth="1"/>
    <col min="7899" max="7899" width="1" style="87" customWidth="1"/>
    <col min="7900" max="7901" width="12.6640625" style="87" customWidth="1"/>
    <col min="7902" max="7902" width="1.109375" style="87" customWidth="1"/>
    <col min="7903" max="7903" width="12.88671875" style="87" customWidth="1"/>
    <col min="7904" max="7904" width="12.44140625" style="87" customWidth="1"/>
    <col min="7905" max="7905" width="0.88671875" style="87" customWidth="1"/>
    <col min="7906" max="7907" width="12.6640625" style="87" customWidth="1"/>
    <col min="7908" max="7908" width="1.6640625" style="87" customWidth="1"/>
    <col min="7909" max="7909" width="9.6640625" style="87" bestFit="1" customWidth="1"/>
    <col min="7910" max="7910" width="9.109375" style="87"/>
    <col min="7911" max="7911" width="14.33203125" style="87" customWidth="1"/>
    <col min="7912" max="7912" width="9.109375" style="87"/>
    <col min="7913" max="7914" width="12.6640625" style="87" customWidth="1"/>
    <col min="7915" max="7915" width="9.109375" style="87"/>
    <col min="7916" max="7916" width="14.44140625" style="87" customWidth="1"/>
    <col min="7917" max="7917" width="12.6640625" style="87" bestFit="1" customWidth="1"/>
    <col min="7918" max="8148" width="9.109375" style="87"/>
    <col min="8149" max="8149" width="1.6640625" style="87" customWidth="1"/>
    <col min="8150" max="8150" width="33.5546875" style="87" customWidth="1"/>
    <col min="8151" max="8151" width="9.44140625" style="87" customWidth="1"/>
    <col min="8152" max="8152" width="12.33203125" style="87" customWidth="1"/>
    <col min="8153" max="8154" width="12.6640625" style="87" customWidth="1"/>
    <col min="8155" max="8155" width="1" style="87" customWidth="1"/>
    <col min="8156" max="8157" width="12.6640625" style="87" customWidth="1"/>
    <col min="8158" max="8158" width="1.109375" style="87" customWidth="1"/>
    <col min="8159" max="8159" width="12.88671875" style="87" customWidth="1"/>
    <col min="8160" max="8160" width="12.44140625" style="87" customWidth="1"/>
    <col min="8161" max="8161" width="0.88671875" style="87" customWidth="1"/>
    <col min="8162" max="8163" width="12.6640625" style="87" customWidth="1"/>
    <col min="8164" max="8164" width="1.6640625" style="87" customWidth="1"/>
    <col min="8165" max="8165" width="9.6640625" style="87" bestFit="1" customWidth="1"/>
    <col min="8166" max="8166" width="9.109375" style="87"/>
    <col min="8167" max="8167" width="14.33203125" style="87" customWidth="1"/>
    <col min="8168" max="8168" width="9.109375" style="87"/>
    <col min="8169" max="8170" width="12.6640625" style="87" customWidth="1"/>
    <col min="8171" max="8171" width="9.109375" style="87"/>
    <col min="8172" max="8172" width="14.44140625" style="87" customWidth="1"/>
    <col min="8173" max="8173" width="12.6640625" style="87" bestFit="1" customWidth="1"/>
    <col min="8174" max="8404" width="9.109375" style="87"/>
    <col min="8405" max="8405" width="1.6640625" style="87" customWidth="1"/>
    <col min="8406" max="8406" width="33.5546875" style="87" customWidth="1"/>
    <col min="8407" max="8407" width="9.44140625" style="87" customWidth="1"/>
    <col min="8408" max="8408" width="12.33203125" style="87" customWidth="1"/>
    <col min="8409" max="8410" width="12.6640625" style="87" customWidth="1"/>
    <col min="8411" max="8411" width="1" style="87" customWidth="1"/>
    <col min="8412" max="8413" width="12.6640625" style="87" customWidth="1"/>
    <col min="8414" max="8414" width="1.109375" style="87" customWidth="1"/>
    <col min="8415" max="8415" width="12.88671875" style="87" customWidth="1"/>
    <col min="8416" max="8416" width="12.44140625" style="87" customWidth="1"/>
    <col min="8417" max="8417" width="0.88671875" style="87" customWidth="1"/>
    <col min="8418" max="8419" width="12.6640625" style="87" customWidth="1"/>
    <col min="8420" max="8420" width="1.6640625" style="87" customWidth="1"/>
    <col min="8421" max="8421" width="9.6640625" style="87" bestFit="1" customWidth="1"/>
    <col min="8422" max="8422" width="9.109375" style="87"/>
    <col min="8423" max="8423" width="14.33203125" style="87" customWidth="1"/>
    <col min="8424" max="8424" width="9.109375" style="87"/>
    <col min="8425" max="8426" width="12.6640625" style="87" customWidth="1"/>
    <col min="8427" max="8427" width="9.109375" style="87"/>
    <col min="8428" max="8428" width="14.44140625" style="87" customWidth="1"/>
    <col min="8429" max="8429" width="12.6640625" style="87" bestFit="1" customWidth="1"/>
    <col min="8430" max="8660" width="9.109375" style="87"/>
    <col min="8661" max="8661" width="1.6640625" style="87" customWidth="1"/>
    <col min="8662" max="8662" width="33.5546875" style="87" customWidth="1"/>
    <col min="8663" max="8663" width="9.44140625" style="87" customWidth="1"/>
    <col min="8664" max="8664" width="12.33203125" style="87" customWidth="1"/>
    <col min="8665" max="8666" width="12.6640625" style="87" customWidth="1"/>
    <col min="8667" max="8667" width="1" style="87" customWidth="1"/>
    <col min="8668" max="8669" width="12.6640625" style="87" customWidth="1"/>
    <col min="8670" max="8670" width="1.109375" style="87" customWidth="1"/>
    <col min="8671" max="8671" width="12.88671875" style="87" customWidth="1"/>
    <col min="8672" max="8672" width="12.44140625" style="87" customWidth="1"/>
    <col min="8673" max="8673" width="0.88671875" style="87" customWidth="1"/>
    <col min="8674" max="8675" width="12.6640625" style="87" customWidth="1"/>
    <col min="8676" max="8676" width="1.6640625" style="87" customWidth="1"/>
    <col min="8677" max="8677" width="9.6640625" style="87" bestFit="1" customWidth="1"/>
    <col min="8678" max="8678" width="9.109375" style="87"/>
    <col min="8679" max="8679" width="14.33203125" style="87" customWidth="1"/>
    <col min="8680" max="8680" width="9.109375" style="87"/>
    <col min="8681" max="8682" width="12.6640625" style="87" customWidth="1"/>
    <col min="8683" max="8683" width="9.109375" style="87"/>
    <col min="8684" max="8684" width="14.44140625" style="87" customWidth="1"/>
    <col min="8685" max="8685" width="12.6640625" style="87" bestFit="1" customWidth="1"/>
    <col min="8686" max="8916" width="9.109375" style="87"/>
    <col min="8917" max="8917" width="1.6640625" style="87" customWidth="1"/>
    <col min="8918" max="8918" width="33.5546875" style="87" customWidth="1"/>
    <col min="8919" max="8919" width="9.44140625" style="87" customWidth="1"/>
    <col min="8920" max="8920" width="12.33203125" style="87" customWidth="1"/>
    <col min="8921" max="8922" width="12.6640625" style="87" customWidth="1"/>
    <col min="8923" max="8923" width="1" style="87" customWidth="1"/>
    <col min="8924" max="8925" width="12.6640625" style="87" customWidth="1"/>
    <col min="8926" max="8926" width="1.109375" style="87" customWidth="1"/>
    <col min="8927" max="8927" width="12.88671875" style="87" customWidth="1"/>
    <col min="8928" max="8928" width="12.44140625" style="87" customWidth="1"/>
    <col min="8929" max="8929" width="0.88671875" style="87" customWidth="1"/>
    <col min="8930" max="8931" width="12.6640625" style="87" customWidth="1"/>
    <col min="8932" max="8932" width="1.6640625" style="87" customWidth="1"/>
    <col min="8933" max="8933" width="9.6640625" style="87" bestFit="1" customWidth="1"/>
    <col min="8934" max="8934" width="9.109375" style="87"/>
    <col min="8935" max="8935" width="14.33203125" style="87" customWidth="1"/>
    <col min="8936" max="8936" width="9.109375" style="87"/>
    <col min="8937" max="8938" width="12.6640625" style="87" customWidth="1"/>
    <col min="8939" max="8939" width="9.109375" style="87"/>
    <col min="8940" max="8940" width="14.44140625" style="87" customWidth="1"/>
    <col min="8941" max="8941" width="12.6640625" style="87" bestFit="1" customWidth="1"/>
    <col min="8942" max="9172" width="9.109375" style="87"/>
    <col min="9173" max="9173" width="1.6640625" style="87" customWidth="1"/>
    <col min="9174" max="9174" width="33.5546875" style="87" customWidth="1"/>
    <col min="9175" max="9175" width="9.44140625" style="87" customWidth="1"/>
    <col min="9176" max="9176" width="12.33203125" style="87" customWidth="1"/>
    <col min="9177" max="9178" width="12.6640625" style="87" customWidth="1"/>
    <col min="9179" max="9179" width="1" style="87" customWidth="1"/>
    <col min="9180" max="9181" width="12.6640625" style="87" customWidth="1"/>
    <col min="9182" max="9182" width="1.109375" style="87" customWidth="1"/>
    <col min="9183" max="9183" width="12.88671875" style="87" customWidth="1"/>
    <col min="9184" max="9184" width="12.44140625" style="87" customWidth="1"/>
    <col min="9185" max="9185" width="0.88671875" style="87" customWidth="1"/>
    <col min="9186" max="9187" width="12.6640625" style="87" customWidth="1"/>
    <col min="9188" max="9188" width="1.6640625" style="87" customWidth="1"/>
    <col min="9189" max="9189" width="9.6640625" style="87" bestFit="1" customWidth="1"/>
    <col min="9190" max="9190" width="9.109375" style="87"/>
    <col min="9191" max="9191" width="14.33203125" style="87" customWidth="1"/>
    <col min="9192" max="9192" width="9.109375" style="87"/>
    <col min="9193" max="9194" width="12.6640625" style="87" customWidth="1"/>
    <col min="9195" max="9195" width="9.109375" style="87"/>
    <col min="9196" max="9196" width="14.44140625" style="87" customWidth="1"/>
    <col min="9197" max="9197" width="12.6640625" style="87" bestFit="1" customWidth="1"/>
    <col min="9198" max="9428" width="9.109375" style="87"/>
    <col min="9429" max="9429" width="1.6640625" style="87" customWidth="1"/>
    <col min="9430" max="9430" width="33.5546875" style="87" customWidth="1"/>
    <col min="9431" max="9431" width="9.44140625" style="87" customWidth="1"/>
    <col min="9432" max="9432" width="12.33203125" style="87" customWidth="1"/>
    <col min="9433" max="9434" width="12.6640625" style="87" customWidth="1"/>
    <col min="9435" max="9435" width="1" style="87" customWidth="1"/>
    <col min="9436" max="9437" width="12.6640625" style="87" customWidth="1"/>
    <col min="9438" max="9438" width="1.109375" style="87" customWidth="1"/>
    <col min="9439" max="9439" width="12.88671875" style="87" customWidth="1"/>
    <col min="9440" max="9440" width="12.44140625" style="87" customWidth="1"/>
    <col min="9441" max="9441" width="0.88671875" style="87" customWidth="1"/>
    <col min="9442" max="9443" width="12.6640625" style="87" customWidth="1"/>
    <col min="9444" max="9444" width="1.6640625" style="87" customWidth="1"/>
    <col min="9445" max="9445" width="9.6640625" style="87" bestFit="1" customWidth="1"/>
    <col min="9446" max="9446" width="9.109375" style="87"/>
    <col min="9447" max="9447" width="14.33203125" style="87" customWidth="1"/>
    <col min="9448" max="9448" width="9.109375" style="87"/>
    <col min="9449" max="9450" width="12.6640625" style="87" customWidth="1"/>
    <col min="9451" max="9451" width="9.109375" style="87"/>
    <col min="9452" max="9452" width="14.44140625" style="87" customWidth="1"/>
    <col min="9453" max="9453" width="12.6640625" style="87" bestFit="1" customWidth="1"/>
    <col min="9454" max="9684" width="9.109375" style="87"/>
    <col min="9685" max="9685" width="1.6640625" style="87" customWidth="1"/>
    <col min="9686" max="9686" width="33.5546875" style="87" customWidth="1"/>
    <col min="9687" max="9687" width="9.44140625" style="87" customWidth="1"/>
    <col min="9688" max="9688" width="12.33203125" style="87" customWidth="1"/>
    <col min="9689" max="9690" width="12.6640625" style="87" customWidth="1"/>
    <col min="9691" max="9691" width="1" style="87" customWidth="1"/>
    <col min="9692" max="9693" width="12.6640625" style="87" customWidth="1"/>
    <col min="9694" max="9694" width="1.109375" style="87" customWidth="1"/>
    <col min="9695" max="9695" width="12.88671875" style="87" customWidth="1"/>
    <col min="9696" max="9696" width="12.44140625" style="87" customWidth="1"/>
    <col min="9697" max="9697" width="0.88671875" style="87" customWidth="1"/>
    <col min="9698" max="9699" width="12.6640625" style="87" customWidth="1"/>
    <col min="9700" max="9700" width="1.6640625" style="87" customWidth="1"/>
    <col min="9701" max="9701" width="9.6640625" style="87" bestFit="1" customWidth="1"/>
    <col min="9702" max="9702" width="9.109375" style="87"/>
    <col min="9703" max="9703" width="14.33203125" style="87" customWidth="1"/>
    <col min="9704" max="9704" width="9.109375" style="87"/>
    <col min="9705" max="9706" width="12.6640625" style="87" customWidth="1"/>
    <col min="9707" max="9707" width="9.109375" style="87"/>
    <col min="9708" max="9708" width="14.44140625" style="87" customWidth="1"/>
    <col min="9709" max="9709" width="12.6640625" style="87" bestFit="1" customWidth="1"/>
    <col min="9710" max="9940" width="9.109375" style="87"/>
    <col min="9941" max="9941" width="1.6640625" style="87" customWidth="1"/>
    <col min="9942" max="9942" width="33.5546875" style="87" customWidth="1"/>
    <col min="9943" max="9943" width="9.44140625" style="87" customWidth="1"/>
    <col min="9944" max="9944" width="12.33203125" style="87" customWidth="1"/>
    <col min="9945" max="9946" width="12.6640625" style="87" customWidth="1"/>
    <col min="9947" max="9947" width="1" style="87" customWidth="1"/>
    <col min="9948" max="9949" width="12.6640625" style="87" customWidth="1"/>
    <col min="9950" max="9950" width="1.109375" style="87" customWidth="1"/>
    <col min="9951" max="9951" width="12.88671875" style="87" customWidth="1"/>
    <col min="9952" max="9952" width="12.44140625" style="87" customWidth="1"/>
    <col min="9953" max="9953" width="0.88671875" style="87" customWidth="1"/>
    <col min="9954" max="9955" width="12.6640625" style="87" customWidth="1"/>
    <col min="9956" max="9956" width="1.6640625" style="87" customWidth="1"/>
    <col min="9957" max="9957" width="9.6640625" style="87" bestFit="1" customWidth="1"/>
    <col min="9958" max="9958" width="9.109375" style="87"/>
    <col min="9959" max="9959" width="14.33203125" style="87" customWidth="1"/>
    <col min="9960" max="9960" width="9.109375" style="87"/>
    <col min="9961" max="9962" width="12.6640625" style="87" customWidth="1"/>
    <col min="9963" max="9963" width="9.109375" style="87"/>
    <col min="9964" max="9964" width="14.44140625" style="87" customWidth="1"/>
    <col min="9965" max="9965" width="12.6640625" style="87" bestFit="1" customWidth="1"/>
    <col min="9966" max="10196" width="9.109375" style="87"/>
    <col min="10197" max="10197" width="1.6640625" style="87" customWidth="1"/>
    <col min="10198" max="10198" width="33.5546875" style="87" customWidth="1"/>
    <col min="10199" max="10199" width="9.44140625" style="87" customWidth="1"/>
    <col min="10200" max="10200" width="12.33203125" style="87" customWidth="1"/>
    <col min="10201" max="10202" width="12.6640625" style="87" customWidth="1"/>
    <col min="10203" max="10203" width="1" style="87" customWidth="1"/>
    <col min="10204" max="10205" width="12.6640625" style="87" customWidth="1"/>
    <col min="10206" max="10206" width="1.109375" style="87" customWidth="1"/>
    <col min="10207" max="10207" width="12.88671875" style="87" customWidth="1"/>
    <col min="10208" max="10208" width="12.44140625" style="87" customWidth="1"/>
    <col min="10209" max="10209" width="0.88671875" style="87" customWidth="1"/>
    <col min="10210" max="10211" width="12.6640625" style="87" customWidth="1"/>
    <col min="10212" max="10212" width="1.6640625" style="87" customWidth="1"/>
    <col min="10213" max="10213" width="9.6640625" style="87" bestFit="1" customWidth="1"/>
    <col min="10214" max="10214" width="9.109375" style="87"/>
    <col min="10215" max="10215" width="14.33203125" style="87" customWidth="1"/>
    <col min="10216" max="10216" width="9.109375" style="87"/>
    <col min="10217" max="10218" width="12.6640625" style="87" customWidth="1"/>
    <col min="10219" max="10219" width="9.109375" style="87"/>
    <col min="10220" max="10220" width="14.44140625" style="87" customWidth="1"/>
    <col min="10221" max="10221" width="12.6640625" style="87" bestFit="1" customWidth="1"/>
    <col min="10222" max="10452" width="9.109375" style="87"/>
    <col min="10453" max="10453" width="1.6640625" style="87" customWidth="1"/>
    <col min="10454" max="10454" width="33.5546875" style="87" customWidth="1"/>
    <col min="10455" max="10455" width="9.44140625" style="87" customWidth="1"/>
    <col min="10456" max="10456" width="12.33203125" style="87" customWidth="1"/>
    <col min="10457" max="10458" width="12.6640625" style="87" customWidth="1"/>
    <col min="10459" max="10459" width="1" style="87" customWidth="1"/>
    <col min="10460" max="10461" width="12.6640625" style="87" customWidth="1"/>
    <col min="10462" max="10462" width="1.109375" style="87" customWidth="1"/>
    <col min="10463" max="10463" width="12.88671875" style="87" customWidth="1"/>
    <col min="10464" max="10464" width="12.44140625" style="87" customWidth="1"/>
    <col min="10465" max="10465" width="0.88671875" style="87" customWidth="1"/>
    <col min="10466" max="10467" width="12.6640625" style="87" customWidth="1"/>
    <col min="10468" max="10468" width="1.6640625" style="87" customWidth="1"/>
    <col min="10469" max="10469" width="9.6640625" style="87" bestFit="1" customWidth="1"/>
    <col min="10470" max="10470" width="9.109375" style="87"/>
    <col min="10471" max="10471" width="14.33203125" style="87" customWidth="1"/>
    <col min="10472" max="10472" width="9.109375" style="87"/>
    <col min="10473" max="10474" width="12.6640625" style="87" customWidth="1"/>
    <col min="10475" max="10475" width="9.109375" style="87"/>
    <col min="10476" max="10476" width="14.44140625" style="87" customWidth="1"/>
    <col min="10477" max="10477" width="12.6640625" style="87" bestFit="1" customWidth="1"/>
    <col min="10478" max="10708" width="9.109375" style="87"/>
    <col min="10709" max="10709" width="1.6640625" style="87" customWidth="1"/>
    <col min="10710" max="10710" width="33.5546875" style="87" customWidth="1"/>
    <col min="10711" max="10711" width="9.44140625" style="87" customWidth="1"/>
    <col min="10712" max="10712" width="12.33203125" style="87" customWidth="1"/>
    <col min="10713" max="10714" width="12.6640625" style="87" customWidth="1"/>
    <col min="10715" max="10715" width="1" style="87" customWidth="1"/>
    <col min="10716" max="10717" width="12.6640625" style="87" customWidth="1"/>
    <col min="10718" max="10718" width="1.109375" style="87" customWidth="1"/>
    <col min="10719" max="10719" width="12.88671875" style="87" customWidth="1"/>
    <col min="10720" max="10720" width="12.44140625" style="87" customWidth="1"/>
    <col min="10721" max="10721" width="0.88671875" style="87" customWidth="1"/>
    <col min="10722" max="10723" width="12.6640625" style="87" customWidth="1"/>
    <col min="10724" max="10724" width="1.6640625" style="87" customWidth="1"/>
    <col min="10725" max="10725" width="9.6640625" style="87" bestFit="1" customWidth="1"/>
    <col min="10726" max="10726" width="9.109375" style="87"/>
    <col min="10727" max="10727" width="14.33203125" style="87" customWidth="1"/>
    <col min="10728" max="10728" width="9.109375" style="87"/>
    <col min="10729" max="10730" width="12.6640625" style="87" customWidth="1"/>
    <col min="10731" max="10731" width="9.109375" style="87"/>
    <col min="10732" max="10732" width="14.44140625" style="87" customWidth="1"/>
    <col min="10733" max="10733" width="12.6640625" style="87" bestFit="1" customWidth="1"/>
    <col min="10734" max="10964" width="9.109375" style="87"/>
    <col min="10965" max="10965" width="1.6640625" style="87" customWidth="1"/>
    <col min="10966" max="10966" width="33.5546875" style="87" customWidth="1"/>
    <col min="10967" max="10967" width="9.44140625" style="87" customWidth="1"/>
    <col min="10968" max="10968" width="12.33203125" style="87" customWidth="1"/>
    <col min="10969" max="10970" width="12.6640625" style="87" customWidth="1"/>
    <col min="10971" max="10971" width="1" style="87" customWidth="1"/>
    <col min="10972" max="10973" width="12.6640625" style="87" customWidth="1"/>
    <col min="10974" max="10974" width="1.109375" style="87" customWidth="1"/>
    <col min="10975" max="10975" width="12.88671875" style="87" customWidth="1"/>
    <col min="10976" max="10976" width="12.44140625" style="87" customWidth="1"/>
    <col min="10977" max="10977" width="0.88671875" style="87" customWidth="1"/>
    <col min="10978" max="10979" width="12.6640625" style="87" customWidth="1"/>
    <col min="10980" max="10980" width="1.6640625" style="87" customWidth="1"/>
    <col min="10981" max="10981" width="9.6640625" style="87" bestFit="1" customWidth="1"/>
    <col min="10982" max="10982" width="9.109375" style="87"/>
    <col min="10983" max="10983" width="14.33203125" style="87" customWidth="1"/>
    <col min="10984" max="10984" width="9.109375" style="87"/>
    <col min="10985" max="10986" width="12.6640625" style="87" customWidth="1"/>
    <col min="10987" max="10987" width="9.109375" style="87"/>
    <col min="10988" max="10988" width="14.44140625" style="87" customWidth="1"/>
    <col min="10989" max="10989" width="12.6640625" style="87" bestFit="1" customWidth="1"/>
    <col min="10990" max="11220" width="9.109375" style="87"/>
    <col min="11221" max="11221" width="1.6640625" style="87" customWidth="1"/>
    <col min="11222" max="11222" width="33.5546875" style="87" customWidth="1"/>
    <col min="11223" max="11223" width="9.44140625" style="87" customWidth="1"/>
    <col min="11224" max="11224" width="12.33203125" style="87" customWidth="1"/>
    <col min="11225" max="11226" width="12.6640625" style="87" customWidth="1"/>
    <col min="11227" max="11227" width="1" style="87" customWidth="1"/>
    <col min="11228" max="11229" width="12.6640625" style="87" customWidth="1"/>
    <col min="11230" max="11230" width="1.109375" style="87" customWidth="1"/>
    <col min="11231" max="11231" width="12.88671875" style="87" customWidth="1"/>
    <col min="11232" max="11232" width="12.44140625" style="87" customWidth="1"/>
    <col min="11233" max="11233" width="0.88671875" style="87" customWidth="1"/>
    <col min="11234" max="11235" width="12.6640625" style="87" customWidth="1"/>
    <col min="11236" max="11236" width="1.6640625" style="87" customWidth="1"/>
    <col min="11237" max="11237" width="9.6640625" style="87" bestFit="1" customWidth="1"/>
    <col min="11238" max="11238" width="9.109375" style="87"/>
    <col min="11239" max="11239" width="14.33203125" style="87" customWidth="1"/>
    <col min="11240" max="11240" width="9.109375" style="87"/>
    <col min="11241" max="11242" width="12.6640625" style="87" customWidth="1"/>
    <col min="11243" max="11243" width="9.109375" style="87"/>
    <col min="11244" max="11244" width="14.44140625" style="87" customWidth="1"/>
    <col min="11245" max="11245" width="12.6640625" style="87" bestFit="1" customWidth="1"/>
    <col min="11246" max="11476" width="9.109375" style="87"/>
    <col min="11477" max="11477" width="1.6640625" style="87" customWidth="1"/>
    <col min="11478" max="11478" width="33.5546875" style="87" customWidth="1"/>
    <col min="11479" max="11479" width="9.44140625" style="87" customWidth="1"/>
    <col min="11480" max="11480" width="12.33203125" style="87" customWidth="1"/>
    <col min="11481" max="11482" width="12.6640625" style="87" customWidth="1"/>
    <col min="11483" max="11483" width="1" style="87" customWidth="1"/>
    <col min="11484" max="11485" width="12.6640625" style="87" customWidth="1"/>
    <col min="11486" max="11486" width="1.109375" style="87" customWidth="1"/>
    <col min="11487" max="11487" width="12.88671875" style="87" customWidth="1"/>
    <col min="11488" max="11488" width="12.44140625" style="87" customWidth="1"/>
    <col min="11489" max="11489" width="0.88671875" style="87" customWidth="1"/>
    <col min="11490" max="11491" width="12.6640625" style="87" customWidth="1"/>
    <col min="11492" max="11492" width="1.6640625" style="87" customWidth="1"/>
    <col min="11493" max="11493" width="9.6640625" style="87" bestFit="1" customWidth="1"/>
    <col min="11494" max="11494" width="9.109375" style="87"/>
    <col min="11495" max="11495" width="14.33203125" style="87" customWidth="1"/>
    <col min="11496" max="11496" width="9.109375" style="87"/>
    <col min="11497" max="11498" width="12.6640625" style="87" customWidth="1"/>
    <col min="11499" max="11499" width="9.109375" style="87"/>
    <col min="11500" max="11500" width="14.44140625" style="87" customWidth="1"/>
    <col min="11501" max="11501" width="12.6640625" style="87" bestFit="1" customWidth="1"/>
    <col min="11502" max="11732" width="9.109375" style="87"/>
    <col min="11733" max="11733" width="1.6640625" style="87" customWidth="1"/>
    <col min="11734" max="11734" width="33.5546875" style="87" customWidth="1"/>
    <col min="11735" max="11735" width="9.44140625" style="87" customWidth="1"/>
    <col min="11736" max="11736" width="12.33203125" style="87" customWidth="1"/>
    <col min="11737" max="11738" width="12.6640625" style="87" customWidth="1"/>
    <col min="11739" max="11739" width="1" style="87" customWidth="1"/>
    <col min="11740" max="11741" width="12.6640625" style="87" customWidth="1"/>
    <col min="11742" max="11742" width="1.109375" style="87" customWidth="1"/>
    <col min="11743" max="11743" width="12.88671875" style="87" customWidth="1"/>
    <col min="11744" max="11744" width="12.44140625" style="87" customWidth="1"/>
    <col min="11745" max="11745" width="0.88671875" style="87" customWidth="1"/>
    <col min="11746" max="11747" width="12.6640625" style="87" customWidth="1"/>
    <col min="11748" max="11748" width="1.6640625" style="87" customWidth="1"/>
    <col min="11749" max="11749" width="9.6640625" style="87" bestFit="1" customWidth="1"/>
    <col min="11750" max="11750" width="9.109375" style="87"/>
    <col min="11751" max="11751" width="14.33203125" style="87" customWidth="1"/>
    <col min="11752" max="11752" width="9.109375" style="87"/>
    <col min="11753" max="11754" width="12.6640625" style="87" customWidth="1"/>
    <col min="11755" max="11755" width="9.109375" style="87"/>
    <col min="11756" max="11756" width="14.44140625" style="87" customWidth="1"/>
    <col min="11757" max="11757" width="12.6640625" style="87" bestFit="1" customWidth="1"/>
    <col min="11758" max="11988" width="9.109375" style="87"/>
    <col min="11989" max="11989" width="1.6640625" style="87" customWidth="1"/>
    <col min="11990" max="11990" width="33.5546875" style="87" customWidth="1"/>
    <col min="11991" max="11991" width="9.44140625" style="87" customWidth="1"/>
    <col min="11992" max="11992" width="12.33203125" style="87" customWidth="1"/>
    <col min="11993" max="11994" width="12.6640625" style="87" customWidth="1"/>
    <col min="11995" max="11995" width="1" style="87" customWidth="1"/>
    <col min="11996" max="11997" width="12.6640625" style="87" customWidth="1"/>
    <col min="11998" max="11998" width="1.109375" style="87" customWidth="1"/>
    <col min="11999" max="11999" width="12.88671875" style="87" customWidth="1"/>
    <col min="12000" max="12000" width="12.44140625" style="87" customWidth="1"/>
    <col min="12001" max="12001" width="0.88671875" style="87" customWidth="1"/>
    <col min="12002" max="12003" width="12.6640625" style="87" customWidth="1"/>
    <col min="12004" max="12004" width="1.6640625" style="87" customWidth="1"/>
    <col min="12005" max="12005" width="9.6640625" style="87" bestFit="1" customWidth="1"/>
    <col min="12006" max="12006" width="9.109375" style="87"/>
    <col min="12007" max="12007" width="14.33203125" style="87" customWidth="1"/>
    <col min="12008" max="12008" width="9.109375" style="87"/>
    <col min="12009" max="12010" width="12.6640625" style="87" customWidth="1"/>
    <col min="12011" max="12011" width="9.109375" style="87"/>
    <col min="12012" max="12012" width="14.44140625" style="87" customWidth="1"/>
    <col min="12013" max="12013" width="12.6640625" style="87" bestFit="1" customWidth="1"/>
    <col min="12014" max="12244" width="9.109375" style="87"/>
    <col min="12245" max="12245" width="1.6640625" style="87" customWidth="1"/>
    <col min="12246" max="12246" width="33.5546875" style="87" customWidth="1"/>
    <col min="12247" max="12247" width="9.44140625" style="87" customWidth="1"/>
    <col min="12248" max="12248" width="12.33203125" style="87" customWidth="1"/>
    <col min="12249" max="12250" width="12.6640625" style="87" customWidth="1"/>
    <col min="12251" max="12251" width="1" style="87" customWidth="1"/>
    <col min="12252" max="12253" width="12.6640625" style="87" customWidth="1"/>
    <col min="12254" max="12254" width="1.109375" style="87" customWidth="1"/>
    <col min="12255" max="12255" width="12.88671875" style="87" customWidth="1"/>
    <col min="12256" max="12256" width="12.44140625" style="87" customWidth="1"/>
    <col min="12257" max="12257" width="0.88671875" style="87" customWidth="1"/>
    <col min="12258" max="12259" width="12.6640625" style="87" customWidth="1"/>
    <col min="12260" max="12260" width="1.6640625" style="87" customWidth="1"/>
    <col min="12261" max="12261" width="9.6640625" style="87" bestFit="1" customWidth="1"/>
    <col min="12262" max="12262" width="9.109375" style="87"/>
    <col min="12263" max="12263" width="14.33203125" style="87" customWidth="1"/>
    <col min="12264" max="12264" width="9.109375" style="87"/>
    <col min="12265" max="12266" width="12.6640625" style="87" customWidth="1"/>
    <col min="12267" max="12267" width="9.109375" style="87"/>
    <col min="12268" max="12268" width="14.44140625" style="87" customWidth="1"/>
    <col min="12269" max="12269" width="12.6640625" style="87" bestFit="1" customWidth="1"/>
    <col min="12270" max="12500" width="9.109375" style="87"/>
    <col min="12501" max="12501" width="1.6640625" style="87" customWidth="1"/>
    <col min="12502" max="12502" width="33.5546875" style="87" customWidth="1"/>
    <col min="12503" max="12503" width="9.44140625" style="87" customWidth="1"/>
    <col min="12504" max="12504" width="12.33203125" style="87" customWidth="1"/>
    <col min="12505" max="12506" width="12.6640625" style="87" customWidth="1"/>
    <col min="12507" max="12507" width="1" style="87" customWidth="1"/>
    <col min="12508" max="12509" width="12.6640625" style="87" customWidth="1"/>
    <col min="12510" max="12510" width="1.109375" style="87" customWidth="1"/>
    <col min="12511" max="12511" width="12.88671875" style="87" customWidth="1"/>
    <col min="12512" max="12512" width="12.44140625" style="87" customWidth="1"/>
    <col min="12513" max="12513" width="0.88671875" style="87" customWidth="1"/>
    <col min="12514" max="12515" width="12.6640625" style="87" customWidth="1"/>
    <col min="12516" max="12516" width="1.6640625" style="87" customWidth="1"/>
    <col min="12517" max="12517" width="9.6640625" style="87" bestFit="1" customWidth="1"/>
    <col min="12518" max="12518" width="9.109375" style="87"/>
    <col min="12519" max="12519" width="14.33203125" style="87" customWidth="1"/>
    <col min="12520" max="12520" width="9.109375" style="87"/>
    <col min="12521" max="12522" width="12.6640625" style="87" customWidth="1"/>
    <col min="12523" max="12523" width="9.109375" style="87"/>
    <col min="12524" max="12524" width="14.44140625" style="87" customWidth="1"/>
    <col min="12525" max="12525" width="12.6640625" style="87" bestFit="1" customWidth="1"/>
    <col min="12526" max="12756" width="9.109375" style="87"/>
    <col min="12757" max="12757" width="1.6640625" style="87" customWidth="1"/>
    <col min="12758" max="12758" width="33.5546875" style="87" customWidth="1"/>
    <col min="12759" max="12759" width="9.44140625" style="87" customWidth="1"/>
    <col min="12760" max="12760" width="12.33203125" style="87" customWidth="1"/>
    <col min="12761" max="12762" width="12.6640625" style="87" customWidth="1"/>
    <col min="12763" max="12763" width="1" style="87" customWidth="1"/>
    <col min="12764" max="12765" width="12.6640625" style="87" customWidth="1"/>
    <col min="12766" max="12766" width="1.109375" style="87" customWidth="1"/>
    <col min="12767" max="12767" width="12.88671875" style="87" customWidth="1"/>
    <col min="12768" max="12768" width="12.44140625" style="87" customWidth="1"/>
    <col min="12769" max="12769" width="0.88671875" style="87" customWidth="1"/>
    <col min="12770" max="12771" width="12.6640625" style="87" customWidth="1"/>
    <col min="12772" max="12772" width="1.6640625" style="87" customWidth="1"/>
    <col min="12773" max="12773" width="9.6640625" style="87" bestFit="1" customWidth="1"/>
    <col min="12774" max="12774" width="9.109375" style="87"/>
    <col min="12775" max="12775" width="14.33203125" style="87" customWidth="1"/>
    <col min="12776" max="12776" width="9.109375" style="87"/>
    <col min="12777" max="12778" width="12.6640625" style="87" customWidth="1"/>
    <col min="12779" max="12779" width="9.109375" style="87"/>
    <col min="12780" max="12780" width="14.44140625" style="87" customWidth="1"/>
    <col min="12781" max="12781" width="12.6640625" style="87" bestFit="1" customWidth="1"/>
    <col min="12782" max="13012" width="9.109375" style="87"/>
    <col min="13013" max="13013" width="1.6640625" style="87" customWidth="1"/>
    <col min="13014" max="13014" width="33.5546875" style="87" customWidth="1"/>
    <col min="13015" max="13015" width="9.44140625" style="87" customWidth="1"/>
    <col min="13016" max="13016" width="12.33203125" style="87" customWidth="1"/>
    <col min="13017" max="13018" width="12.6640625" style="87" customWidth="1"/>
    <col min="13019" max="13019" width="1" style="87" customWidth="1"/>
    <col min="13020" max="13021" width="12.6640625" style="87" customWidth="1"/>
    <col min="13022" max="13022" width="1.109375" style="87" customWidth="1"/>
    <col min="13023" max="13023" width="12.88671875" style="87" customWidth="1"/>
    <col min="13024" max="13024" width="12.44140625" style="87" customWidth="1"/>
    <col min="13025" max="13025" width="0.88671875" style="87" customWidth="1"/>
    <col min="13026" max="13027" width="12.6640625" style="87" customWidth="1"/>
    <col min="13028" max="13028" width="1.6640625" style="87" customWidth="1"/>
    <col min="13029" max="13029" width="9.6640625" style="87" bestFit="1" customWidth="1"/>
    <col min="13030" max="13030" width="9.109375" style="87"/>
    <col min="13031" max="13031" width="14.33203125" style="87" customWidth="1"/>
    <col min="13032" max="13032" width="9.109375" style="87"/>
    <col min="13033" max="13034" width="12.6640625" style="87" customWidth="1"/>
    <col min="13035" max="13035" width="9.109375" style="87"/>
    <col min="13036" max="13036" width="14.44140625" style="87" customWidth="1"/>
    <col min="13037" max="13037" width="12.6640625" style="87" bestFit="1" customWidth="1"/>
    <col min="13038" max="13268" width="9.109375" style="87"/>
    <col min="13269" max="13269" width="1.6640625" style="87" customWidth="1"/>
    <col min="13270" max="13270" width="33.5546875" style="87" customWidth="1"/>
    <col min="13271" max="13271" width="9.44140625" style="87" customWidth="1"/>
    <col min="13272" max="13272" width="12.33203125" style="87" customWidth="1"/>
    <col min="13273" max="13274" width="12.6640625" style="87" customWidth="1"/>
    <col min="13275" max="13275" width="1" style="87" customWidth="1"/>
    <col min="13276" max="13277" width="12.6640625" style="87" customWidth="1"/>
    <col min="13278" max="13278" width="1.109375" style="87" customWidth="1"/>
    <col min="13279" max="13279" width="12.88671875" style="87" customWidth="1"/>
    <col min="13280" max="13280" width="12.44140625" style="87" customWidth="1"/>
    <col min="13281" max="13281" width="0.88671875" style="87" customWidth="1"/>
    <col min="13282" max="13283" width="12.6640625" style="87" customWidth="1"/>
    <col min="13284" max="13284" width="1.6640625" style="87" customWidth="1"/>
    <col min="13285" max="13285" width="9.6640625" style="87" bestFit="1" customWidth="1"/>
    <col min="13286" max="13286" width="9.109375" style="87"/>
    <col min="13287" max="13287" width="14.33203125" style="87" customWidth="1"/>
    <col min="13288" max="13288" width="9.109375" style="87"/>
    <col min="13289" max="13290" width="12.6640625" style="87" customWidth="1"/>
    <col min="13291" max="13291" width="9.109375" style="87"/>
    <col min="13292" max="13292" width="14.44140625" style="87" customWidth="1"/>
    <col min="13293" max="13293" width="12.6640625" style="87" bestFit="1" customWidth="1"/>
    <col min="13294" max="13524" width="9.109375" style="87"/>
    <col min="13525" max="13525" width="1.6640625" style="87" customWidth="1"/>
    <col min="13526" max="13526" width="33.5546875" style="87" customWidth="1"/>
    <col min="13527" max="13527" width="9.44140625" style="87" customWidth="1"/>
    <col min="13528" max="13528" width="12.33203125" style="87" customWidth="1"/>
    <col min="13529" max="13530" width="12.6640625" style="87" customWidth="1"/>
    <col min="13531" max="13531" width="1" style="87" customWidth="1"/>
    <col min="13532" max="13533" width="12.6640625" style="87" customWidth="1"/>
    <col min="13534" max="13534" width="1.109375" style="87" customWidth="1"/>
    <col min="13535" max="13535" width="12.88671875" style="87" customWidth="1"/>
    <col min="13536" max="13536" width="12.44140625" style="87" customWidth="1"/>
    <col min="13537" max="13537" width="0.88671875" style="87" customWidth="1"/>
    <col min="13538" max="13539" width="12.6640625" style="87" customWidth="1"/>
    <col min="13540" max="13540" width="1.6640625" style="87" customWidth="1"/>
    <col min="13541" max="13541" width="9.6640625" style="87" bestFit="1" customWidth="1"/>
    <col min="13542" max="13542" width="9.109375" style="87"/>
    <col min="13543" max="13543" width="14.33203125" style="87" customWidth="1"/>
    <col min="13544" max="13544" width="9.109375" style="87"/>
    <col min="13545" max="13546" width="12.6640625" style="87" customWidth="1"/>
    <col min="13547" max="13547" width="9.109375" style="87"/>
    <col min="13548" max="13548" width="14.44140625" style="87" customWidth="1"/>
    <col min="13549" max="13549" width="12.6640625" style="87" bestFit="1" customWidth="1"/>
    <col min="13550" max="13780" width="9.109375" style="87"/>
    <col min="13781" max="13781" width="1.6640625" style="87" customWidth="1"/>
    <col min="13782" max="13782" width="33.5546875" style="87" customWidth="1"/>
    <col min="13783" max="13783" width="9.44140625" style="87" customWidth="1"/>
    <col min="13784" max="13784" width="12.33203125" style="87" customWidth="1"/>
    <col min="13785" max="13786" width="12.6640625" style="87" customWidth="1"/>
    <col min="13787" max="13787" width="1" style="87" customWidth="1"/>
    <col min="13788" max="13789" width="12.6640625" style="87" customWidth="1"/>
    <col min="13790" max="13790" width="1.109375" style="87" customWidth="1"/>
    <col min="13791" max="13791" width="12.88671875" style="87" customWidth="1"/>
    <col min="13792" max="13792" width="12.44140625" style="87" customWidth="1"/>
    <col min="13793" max="13793" width="0.88671875" style="87" customWidth="1"/>
    <col min="13794" max="13795" width="12.6640625" style="87" customWidth="1"/>
    <col min="13796" max="13796" width="1.6640625" style="87" customWidth="1"/>
    <col min="13797" max="13797" width="9.6640625" style="87" bestFit="1" customWidth="1"/>
    <col min="13798" max="13798" width="9.109375" style="87"/>
    <col min="13799" max="13799" width="14.33203125" style="87" customWidth="1"/>
    <col min="13800" max="13800" width="9.109375" style="87"/>
    <col min="13801" max="13802" width="12.6640625" style="87" customWidth="1"/>
    <col min="13803" max="13803" width="9.109375" style="87"/>
    <col min="13804" max="13804" width="14.44140625" style="87" customWidth="1"/>
    <col min="13805" max="13805" width="12.6640625" style="87" bestFit="1" customWidth="1"/>
    <col min="13806" max="14036" width="9.109375" style="87"/>
    <col min="14037" max="14037" width="1.6640625" style="87" customWidth="1"/>
    <col min="14038" max="14038" width="33.5546875" style="87" customWidth="1"/>
    <col min="14039" max="14039" width="9.44140625" style="87" customWidth="1"/>
    <col min="14040" max="14040" width="12.33203125" style="87" customWidth="1"/>
    <col min="14041" max="14042" width="12.6640625" style="87" customWidth="1"/>
    <col min="14043" max="14043" width="1" style="87" customWidth="1"/>
    <col min="14044" max="14045" width="12.6640625" style="87" customWidth="1"/>
    <col min="14046" max="14046" width="1.109375" style="87" customWidth="1"/>
    <col min="14047" max="14047" width="12.88671875" style="87" customWidth="1"/>
    <col min="14048" max="14048" width="12.44140625" style="87" customWidth="1"/>
    <col min="14049" max="14049" width="0.88671875" style="87" customWidth="1"/>
    <col min="14050" max="14051" width="12.6640625" style="87" customWidth="1"/>
    <col min="14052" max="14052" width="1.6640625" style="87" customWidth="1"/>
    <col min="14053" max="14053" width="9.6640625" style="87" bestFit="1" customWidth="1"/>
    <col min="14054" max="14054" width="9.109375" style="87"/>
    <col min="14055" max="14055" width="14.33203125" style="87" customWidth="1"/>
    <col min="14056" max="14056" width="9.109375" style="87"/>
    <col min="14057" max="14058" width="12.6640625" style="87" customWidth="1"/>
    <col min="14059" max="14059" width="9.109375" style="87"/>
    <col min="14060" max="14060" width="14.44140625" style="87" customWidth="1"/>
    <col min="14061" max="14061" width="12.6640625" style="87" bestFit="1" customWidth="1"/>
    <col min="14062" max="14292" width="9.109375" style="87"/>
    <col min="14293" max="14293" width="1.6640625" style="87" customWidth="1"/>
    <col min="14294" max="14294" width="33.5546875" style="87" customWidth="1"/>
    <col min="14295" max="14295" width="9.44140625" style="87" customWidth="1"/>
    <col min="14296" max="14296" width="12.33203125" style="87" customWidth="1"/>
    <col min="14297" max="14298" width="12.6640625" style="87" customWidth="1"/>
    <col min="14299" max="14299" width="1" style="87" customWidth="1"/>
    <col min="14300" max="14301" width="12.6640625" style="87" customWidth="1"/>
    <col min="14302" max="14302" width="1.109375" style="87" customWidth="1"/>
    <col min="14303" max="14303" width="12.88671875" style="87" customWidth="1"/>
    <col min="14304" max="14304" width="12.44140625" style="87" customWidth="1"/>
    <col min="14305" max="14305" width="0.88671875" style="87" customWidth="1"/>
    <col min="14306" max="14307" width="12.6640625" style="87" customWidth="1"/>
    <col min="14308" max="14308" width="1.6640625" style="87" customWidth="1"/>
    <col min="14309" max="14309" width="9.6640625" style="87" bestFit="1" customWidth="1"/>
    <col min="14310" max="14310" width="9.109375" style="87"/>
    <col min="14311" max="14311" width="14.33203125" style="87" customWidth="1"/>
    <col min="14312" max="14312" width="9.109375" style="87"/>
    <col min="14313" max="14314" width="12.6640625" style="87" customWidth="1"/>
    <col min="14315" max="14315" width="9.109375" style="87"/>
    <col min="14316" max="14316" width="14.44140625" style="87" customWidth="1"/>
    <col min="14317" max="14317" width="12.6640625" style="87" bestFit="1" customWidth="1"/>
    <col min="14318" max="14548" width="9.109375" style="87"/>
    <col min="14549" max="14549" width="1.6640625" style="87" customWidth="1"/>
    <col min="14550" max="14550" width="33.5546875" style="87" customWidth="1"/>
    <col min="14551" max="14551" width="9.44140625" style="87" customWidth="1"/>
    <col min="14552" max="14552" width="12.33203125" style="87" customWidth="1"/>
    <col min="14553" max="14554" width="12.6640625" style="87" customWidth="1"/>
    <col min="14555" max="14555" width="1" style="87" customWidth="1"/>
    <col min="14556" max="14557" width="12.6640625" style="87" customWidth="1"/>
    <col min="14558" max="14558" width="1.109375" style="87" customWidth="1"/>
    <col min="14559" max="14559" width="12.88671875" style="87" customWidth="1"/>
    <col min="14560" max="14560" width="12.44140625" style="87" customWidth="1"/>
    <col min="14561" max="14561" width="0.88671875" style="87" customWidth="1"/>
    <col min="14562" max="14563" width="12.6640625" style="87" customWidth="1"/>
    <col min="14564" max="14564" width="1.6640625" style="87" customWidth="1"/>
    <col min="14565" max="14565" width="9.6640625" style="87" bestFit="1" customWidth="1"/>
    <col min="14566" max="14566" width="9.109375" style="87"/>
    <col min="14567" max="14567" width="14.33203125" style="87" customWidth="1"/>
    <col min="14568" max="14568" width="9.109375" style="87"/>
    <col min="14569" max="14570" width="12.6640625" style="87" customWidth="1"/>
    <col min="14571" max="14571" width="9.109375" style="87"/>
    <col min="14572" max="14572" width="14.44140625" style="87" customWidth="1"/>
    <col min="14573" max="14573" width="12.6640625" style="87" bestFit="1" customWidth="1"/>
    <col min="14574" max="14804" width="9.109375" style="87"/>
    <col min="14805" max="14805" width="1.6640625" style="87" customWidth="1"/>
    <col min="14806" max="14806" width="33.5546875" style="87" customWidth="1"/>
    <col min="14807" max="14807" width="9.44140625" style="87" customWidth="1"/>
    <col min="14808" max="14808" width="12.33203125" style="87" customWidth="1"/>
    <col min="14809" max="14810" width="12.6640625" style="87" customWidth="1"/>
    <col min="14811" max="14811" width="1" style="87" customWidth="1"/>
    <col min="14812" max="14813" width="12.6640625" style="87" customWidth="1"/>
    <col min="14814" max="14814" width="1.109375" style="87" customWidth="1"/>
    <col min="14815" max="14815" width="12.88671875" style="87" customWidth="1"/>
    <col min="14816" max="14816" width="12.44140625" style="87" customWidth="1"/>
    <col min="14817" max="14817" width="0.88671875" style="87" customWidth="1"/>
    <col min="14818" max="14819" width="12.6640625" style="87" customWidth="1"/>
    <col min="14820" max="14820" width="1.6640625" style="87" customWidth="1"/>
    <col min="14821" max="14821" width="9.6640625" style="87" bestFit="1" customWidth="1"/>
    <col min="14822" max="14822" width="9.109375" style="87"/>
    <col min="14823" max="14823" width="14.33203125" style="87" customWidth="1"/>
    <col min="14824" max="14824" width="9.109375" style="87"/>
    <col min="14825" max="14826" width="12.6640625" style="87" customWidth="1"/>
    <col min="14827" max="14827" width="9.109375" style="87"/>
    <col min="14828" max="14828" width="14.44140625" style="87" customWidth="1"/>
    <col min="14829" max="14829" width="12.6640625" style="87" bestFit="1" customWidth="1"/>
    <col min="14830" max="15060" width="9.109375" style="87"/>
    <col min="15061" max="15061" width="1.6640625" style="87" customWidth="1"/>
    <col min="15062" max="15062" width="33.5546875" style="87" customWidth="1"/>
    <col min="15063" max="15063" width="9.44140625" style="87" customWidth="1"/>
    <col min="15064" max="15064" width="12.33203125" style="87" customWidth="1"/>
    <col min="15065" max="15066" width="12.6640625" style="87" customWidth="1"/>
    <col min="15067" max="15067" width="1" style="87" customWidth="1"/>
    <col min="15068" max="15069" width="12.6640625" style="87" customWidth="1"/>
    <col min="15070" max="15070" width="1.109375" style="87" customWidth="1"/>
    <col min="15071" max="15071" width="12.88671875" style="87" customWidth="1"/>
    <col min="15072" max="15072" width="12.44140625" style="87" customWidth="1"/>
    <col min="15073" max="15073" width="0.88671875" style="87" customWidth="1"/>
    <col min="15074" max="15075" width="12.6640625" style="87" customWidth="1"/>
    <col min="15076" max="15076" width="1.6640625" style="87" customWidth="1"/>
    <col min="15077" max="15077" width="9.6640625" style="87" bestFit="1" customWidth="1"/>
    <col min="15078" max="15078" width="9.109375" style="87"/>
    <col min="15079" max="15079" width="14.33203125" style="87" customWidth="1"/>
    <col min="15080" max="15080" width="9.109375" style="87"/>
    <col min="15081" max="15082" width="12.6640625" style="87" customWidth="1"/>
    <col min="15083" max="15083" width="9.109375" style="87"/>
    <col min="15084" max="15084" width="14.44140625" style="87" customWidth="1"/>
    <col min="15085" max="15085" width="12.6640625" style="87" bestFit="1" customWidth="1"/>
    <col min="15086" max="15316" width="9.109375" style="87"/>
    <col min="15317" max="15317" width="1.6640625" style="87" customWidth="1"/>
    <col min="15318" max="15318" width="33.5546875" style="87" customWidth="1"/>
    <col min="15319" max="15319" width="9.44140625" style="87" customWidth="1"/>
    <col min="15320" max="15320" width="12.33203125" style="87" customWidth="1"/>
    <col min="15321" max="15322" width="12.6640625" style="87" customWidth="1"/>
    <col min="15323" max="15323" width="1" style="87" customWidth="1"/>
    <col min="15324" max="15325" width="12.6640625" style="87" customWidth="1"/>
    <col min="15326" max="15326" width="1.109375" style="87" customWidth="1"/>
    <col min="15327" max="15327" width="12.88671875" style="87" customWidth="1"/>
    <col min="15328" max="15328" width="12.44140625" style="87" customWidth="1"/>
    <col min="15329" max="15329" width="0.88671875" style="87" customWidth="1"/>
    <col min="15330" max="15331" width="12.6640625" style="87" customWidth="1"/>
    <col min="15332" max="15332" width="1.6640625" style="87" customWidth="1"/>
    <col min="15333" max="15333" width="9.6640625" style="87" bestFit="1" customWidth="1"/>
    <col min="15334" max="15334" width="9.109375" style="87"/>
    <col min="15335" max="15335" width="14.33203125" style="87" customWidth="1"/>
    <col min="15336" max="15336" width="9.109375" style="87"/>
    <col min="15337" max="15338" width="12.6640625" style="87" customWidth="1"/>
    <col min="15339" max="15339" width="9.109375" style="87"/>
    <col min="15340" max="15340" width="14.44140625" style="87" customWidth="1"/>
    <col min="15341" max="15341" width="12.6640625" style="87" bestFit="1" customWidth="1"/>
    <col min="15342" max="15572" width="9.109375" style="87"/>
    <col min="15573" max="15573" width="1.6640625" style="87" customWidth="1"/>
    <col min="15574" max="15574" width="33.5546875" style="87" customWidth="1"/>
    <col min="15575" max="15575" width="9.44140625" style="87" customWidth="1"/>
    <col min="15576" max="15576" width="12.33203125" style="87" customWidth="1"/>
    <col min="15577" max="15578" width="12.6640625" style="87" customWidth="1"/>
    <col min="15579" max="15579" width="1" style="87" customWidth="1"/>
    <col min="15580" max="15581" width="12.6640625" style="87" customWidth="1"/>
    <col min="15582" max="15582" width="1.109375" style="87" customWidth="1"/>
    <col min="15583" max="15583" width="12.88671875" style="87" customWidth="1"/>
    <col min="15584" max="15584" width="12.44140625" style="87" customWidth="1"/>
    <col min="15585" max="15585" width="0.88671875" style="87" customWidth="1"/>
    <col min="15586" max="15587" width="12.6640625" style="87" customWidth="1"/>
    <col min="15588" max="15588" width="1.6640625" style="87" customWidth="1"/>
    <col min="15589" max="15589" width="9.6640625" style="87" bestFit="1" customWidth="1"/>
    <col min="15590" max="15590" width="9.109375" style="87"/>
    <col min="15591" max="15591" width="14.33203125" style="87" customWidth="1"/>
    <col min="15592" max="15592" width="9.109375" style="87"/>
    <col min="15593" max="15594" width="12.6640625" style="87" customWidth="1"/>
    <col min="15595" max="15595" width="9.109375" style="87"/>
    <col min="15596" max="15596" width="14.44140625" style="87" customWidth="1"/>
    <col min="15597" max="15597" width="12.6640625" style="87" bestFit="1" customWidth="1"/>
    <col min="15598" max="15828" width="9.109375" style="87"/>
    <col min="15829" max="15829" width="1.6640625" style="87" customWidth="1"/>
    <col min="15830" max="15830" width="33.5546875" style="87" customWidth="1"/>
    <col min="15831" max="15831" width="9.44140625" style="87" customWidth="1"/>
    <col min="15832" max="15832" width="12.33203125" style="87" customWidth="1"/>
    <col min="15833" max="15834" width="12.6640625" style="87" customWidth="1"/>
    <col min="15835" max="15835" width="1" style="87" customWidth="1"/>
    <col min="15836" max="15837" width="12.6640625" style="87" customWidth="1"/>
    <col min="15838" max="15838" width="1.109375" style="87" customWidth="1"/>
    <col min="15839" max="15839" width="12.88671875" style="87" customWidth="1"/>
    <col min="15840" max="15840" width="12.44140625" style="87" customWidth="1"/>
    <col min="15841" max="15841" width="0.88671875" style="87" customWidth="1"/>
    <col min="15842" max="15843" width="12.6640625" style="87" customWidth="1"/>
    <col min="15844" max="15844" width="1.6640625" style="87" customWidth="1"/>
    <col min="15845" max="15845" width="9.6640625" style="87" bestFit="1" customWidth="1"/>
    <col min="15846" max="15846" width="9.109375" style="87"/>
    <col min="15847" max="15847" width="14.33203125" style="87" customWidth="1"/>
    <col min="15848" max="15848" width="9.109375" style="87"/>
    <col min="15849" max="15850" width="12.6640625" style="87" customWidth="1"/>
    <col min="15851" max="15851" width="9.109375" style="87"/>
    <col min="15852" max="15852" width="14.44140625" style="87" customWidth="1"/>
    <col min="15853" max="15853" width="12.6640625" style="87" bestFit="1" customWidth="1"/>
    <col min="15854" max="16084" width="9.109375" style="87"/>
    <col min="16085" max="16085" width="1.6640625" style="87" customWidth="1"/>
    <col min="16086" max="16086" width="33.5546875" style="87" customWidth="1"/>
    <col min="16087" max="16087" width="9.44140625" style="87" customWidth="1"/>
    <col min="16088" max="16088" width="12.33203125" style="87" customWidth="1"/>
    <col min="16089" max="16090" width="12.6640625" style="87" customWidth="1"/>
    <col min="16091" max="16091" width="1" style="87" customWidth="1"/>
    <col min="16092" max="16093" width="12.6640625" style="87" customWidth="1"/>
    <col min="16094" max="16094" width="1.109375" style="87" customWidth="1"/>
    <col min="16095" max="16095" width="12.88671875" style="87" customWidth="1"/>
    <col min="16096" max="16096" width="12.44140625" style="87" customWidth="1"/>
    <col min="16097" max="16097" width="0.88671875" style="87" customWidth="1"/>
    <col min="16098" max="16099" width="12.6640625" style="87" customWidth="1"/>
    <col min="16100" max="16100" width="1.6640625" style="87" customWidth="1"/>
    <col min="16101" max="16101" width="9.6640625" style="87" bestFit="1" customWidth="1"/>
    <col min="16102" max="16102" width="9.109375" style="87"/>
    <col min="16103" max="16103" width="14.33203125" style="87" customWidth="1"/>
    <col min="16104" max="16104" width="9.109375" style="87"/>
    <col min="16105" max="16106" width="12.6640625" style="87" customWidth="1"/>
    <col min="16107" max="16107" width="9.109375" style="87"/>
    <col min="16108" max="16108" width="14.44140625" style="87" customWidth="1"/>
    <col min="16109" max="16109" width="12.6640625" style="87" bestFit="1" customWidth="1"/>
    <col min="16110" max="16384" width="9.109375" style="87"/>
  </cols>
  <sheetData>
    <row r="1" spans="1:19" ht="15" customHeight="1">
      <c r="A1" s="8">
        <f>+'N2-12-REN - CMVMC'!A1+1</f>
        <v>13</v>
      </c>
      <c r="B1" s="9"/>
      <c r="C1" s="9"/>
      <c r="D1" s="100"/>
      <c r="E1" s="100"/>
      <c r="F1" s="100"/>
      <c r="G1" s="100"/>
      <c r="H1" s="100"/>
      <c r="I1" s="100"/>
      <c r="J1" s="100"/>
    </row>
    <row r="2" spans="1:19" ht="15.6">
      <c r="A2" s="9"/>
      <c r="B2" s="9"/>
      <c r="C2" s="250" t="str">
        <f>Índice!D19</f>
        <v>Quadro N2-13-REN - Fornecimentos e serviços externos</v>
      </c>
      <c r="D2" s="100"/>
      <c r="E2" s="100"/>
      <c r="F2" s="100"/>
      <c r="G2" s="100"/>
      <c r="H2" s="100"/>
      <c r="I2" s="100"/>
      <c r="J2" s="100"/>
    </row>
    <row r="3" spans="1:19" ht="15" customHeight="1">
      <c r="C3" s="99"/>
      <c r="D3" s="100"/>
      <c r="E3" s="100"/>
      <c r="F3" s="100"/>
      <c r="G3" s="100"/>
      <c r="H3" s="100"/>
      <c r="I3" s="100"/>
      <c r="J3" s="100"/>
    </row>
    <row r="4" spans="1:19" ht="15" customHeight="1">
      <c r="C4" s="100"/>
      <c r="D4" s="100"/>
      <c r="E4" s="100"/>
      <c r="F4" s="100"/>
      <c r="G4" s="273"/>
      <c r="H4" s="100"/>
      <c r="I4" s="103"/>
      <c r="J4" s="100"/>
      <c r="K4" s="98"/>
      <c r="L4" s="104"/>
      <c r="M4" s="103"/>
      <c r="N4" s="98"/>
    </row>
    <row r="5" spans="1:19">
      <c r="C5" s="100"/>
      <c r="D5" s="100"/>
      <c r="E5" s="100"/>
      <c r="F5" s="100"/>
      <c r="G5" s="273"/>
      <c r="H5" s="100"/>
      <c r="I5" s="100"/>
      <c r="J5" s="100"/>
      <c r="O5" s="103" t="s">
        <v>331</v>
      </c>
    </row>
    <row r="6" spans="1:19" ht="36.75" customHeight="1">
      <c r="C6" s="100"/>
      <c r="D6" s="100"/>
      <c r="E6" s="654" t="s">
        <v>1</v>
      </c>
      <c r="F6" s="654"/>
      <c r="G6" s="273"/>
      <c r="H6" s="654" t="s">
        <v>2</v>
      </c>
      <c r="I6" s="654"/>
      <c r="J6" s="100"/>
      <c r="K6" s="457" t="s">
        <v>361</v>
      </c>
      <c r="L6" s="457" t="s">
        <v>362</v>
      </c>
      <c r="M6" s="457" t="s">
        <v>363</v>
      </c>
      <c r="N6" s="96"/>
      <c r="O6" s="438" t="s">
        <v>361</v>
      </c>
      <c r="P6" s="180"/>
      <c r="Q6" s="180"/>
      <c r="R6" s="180"/>
      <c r="S6" s="180"/>
    </row>
    <row r="7" spans="1:19" s="100" customFormat="1" ht="17.25" customHeight="1">
      <c r="E7" s="440" t="s">
        <v>333</v>
      </c>
      <c r="F7" s="440" t="s">
        <v>334</v>
      </c>
      <c r="G7" s="327"/>
      <c r="H7" s="440" t="s">
        <v>333</v>
      </c>
      <c r="I7" s="440" t="s">
        <v>334</v>
      </c>
      <c r="J7" s="274"/>
      <c r="K7" s="655" t="s">
        <v>333</v>
      </c>
      <c r="L7" s="655"/>
      <c r="M7" s="655"/>
      <c r="N7" s="96"/>
      <c r="O7" s="458" t="s">
        <v>334</v>
      </c>
    </row>
    <row r="8" spans="1:19" s="100" customFormat="1" ht="18" customHeight="1">
      <c r="E8" s="450" t="s">
        <v>457</v>
      </c>
      <c r="F8" s="450" t="s">
        <v>458</v>
      </c>
      <c r="G8" s="96"/>
      <c r="H8" s="450" t="s">
        <v>459</v>
      </c>
      <c r="I8" s="450" t="s">
        <v>460</v>
      </c>
      <c r="J8" s="147"/>
      <c r="K8" s="106" t="s">
        <v>461</v>
      </c>
      <c r="L8" s="442" t="s">
        <v>462</v>
      </c>
      <c r="M8" s="106" t="s">
        <v>463</v>
      </c>
      <c r="N8" s="146"/>
      <c r="O8" s="106" t="s">
        <v>464</v>
      </c>
    </row>
    <row r="9" spans="1:19" s="100" customFormat="1" ht="18.75" customHeight="1">
      <c r="C9" s="268" t="s">
        <v>116</v>
      </c>
      <c r="G9" s="273"/>
    </row>
    <row r="10" spans="1:19" s="100" customFormat="1" ht="15" customHeight="1">
      <c r="C10" s="275"/>
      <c r="D10" s="276"/>
      <c r="E10" s="276"/>
      <c r="F10" s="276"/>
      <c r="G10" s="273"/>
      <c r="H10" s="276"/>
      <c r="I10" s="276"/>
      <c r="J10" s="276"/>
    </row>
    <row r="11" spans="1:19" s="100" customFormat="1" ht="15" customHeight="1">
      <c r="C11" s="276" t="s">
        <v>117</v>
      </c>
      <c r="D11" s="276"/>
      <c r="E11" s="276"/>
      <c r="F11" s="276"/>
      <c r="G11" s="273"/>
      <c r="H11" s="276"/>
      <c r="I11" s="276"/>
      <c r="J11" s="276"/>
    </row>
    <row r="12" spans="1:19" s="100" customFormat="1" ht="15" customHeight="1">
      <c r="C12" s="277" t="s">
        <v>118</v>
      </c>
      <c r="D12" s="276"/>
      <c r="E12" s="276"/>
      <c r="F12" s="276"/>
      <c r="G12" s="273"/>
      <c r="H12" s="276"/>
      <c r="I12" s="276"/>
      <c r="J12" s="276"/>
    </row>
    <row r="13" spans="1:19" s="100" customFormat="1" ht="15" customHeight="1">
      <c r="C13" s="276" t="s">
        <v>119</v>
      </c>
      <c r="D13" s="276"/>
      <c r="E13" s="276"/>
      <c r="F13" s="276"/>
      <c r="G13" s="273"/>
      <c r="H13" s="276"/>
      <c r="I13" s="276"/>
      <c r="J13" s="276"/>
      <c r="K13" s="276"/>
      <c r="M13" s="276"/>
    </row>
    <row r="14" spans="1:19" s="100" customFormat="1" ht="15" customHeight="1">
      <c r="C14" s="276" t="s">
        <v>120</v>
      </c>
      <c r="D14" s="276"/>
      <c r="E14" s="276"/>
      <c r="F14" s="276"/>
      <c r="G14" s="273"/>
      <c r="H14" s="276"/>
      <c r="I14" s="276"/>
      <c r="J14" s="276"/>
      <c r="K14" s="276"/>
      <c r="M14" s="276"/>
    </row>
    <row r="15" spans="1:19" s="100" customFormat="1" ht="15" customHeight="1">
      <c r="C15" s="277" t="s">
        <v>121</v>
      </c>
      <c r="D15" s="276"/>
      <c r="E15" s="276"/>
      <c r="F15" s="276"/>
      <c r="G15" s="273"/>
      <c r="H15" s="276"/>
      <c r="I15" s="276"/>
      <c r="J15" s="276"/>
      <c r="K15" s="276"/>
      <c r="M15" s="276"/>
    </row>
    <row r="16" spans="1:19" s="100" customFormat="1" ht="15" customHeight="1">
      <c r="C16" s="276" t="s">
        <v>122</v>
      </c>
      <c r="D16" s="276"/>
      <c r="E16" s="276"/>
      <c r="F16" s="276"/>
      <c r="G16" s="276"/>
      <c r="H16" s="276"/>
      <c r="I16" s="276"/>
      <c r="J16" s="276"/>
      <c r="K16" s="276"/>
      <c r="M16" s="276"/>
    </row>
    <row r="17" spans="3:15" s="100" customFormat="1" ht="15" customHeight="1">
      <c r="C17" s="276" t="s">
        <v>307</v>
      </c>
      <c r="D17" s="276"/>
      <c r="E17" s="276"/>
      <c r="F17" s="276"/>
      <c r="G17" s="273"/>
      <c r="H17" s="276"/>
      <c r="I17" s="276"/>
      <c r="J17" s="276"/>
      <c r="K17" s="276"/>
      <c r="M17" s="276"/>
    </row>
    <row r="18" spans="3:15" s="100" customFormat="1" ht="15" customHeight="1">
      <c r="C18" s="276" t="s">
        <v>301</v>
      </c>
      <c r="D18" s="276"/>
      <c r="E18" s="276"/>
      <c r="F18" s="276"/>
      <c r="G18" s="273"/>
      <c r="H18" s="276"/>
      <c r="I18" s="276"/>
      <c r="J18" s="276"/>
      <c r="K18" s="276"/>
      <c r="M18" s="276"/>
    </row>
    <row r="19" spans="3:15" s="100" customFormat="1" ht="15" customHeight="1">
      <c r="C19" s="276" t="s">
        <v>123</v>
      </c>
      <c r="D19" s="276"/>
      <c r="E19" s="276"/>
      <c r="F19" s="276"/>
      <c r="G19" s="273"/>
      <c r="H19" s="276"/>
      <c r="I19" s="276"/>
      <c r="J19" s="276"/>
      <c r="K19" s="276"/>
      <c r="M19" s="276"/>
    </row>
    <row r="20" spans="3:15" s="100" customFormat="1" ht="15" customHeight="1">
      <c r="C20" s="277" t="s">
        <v>124</v>
      </c>
      <c r="D20" s="276"/>
      <c r="E20" s="276"/>
      <c r="F20" s="276"/>
      <c r="G20" s="273"/>
      <c r="H20" s="276"/>
      <c r="I20" s="276"/>
      <c r="J20" s="276"/>
      <c r="K20" s="276"/>
      <c r="M20" s="276"/>
    </row>
    <row r="21" spans="3:15" s="100" customFormat="1" ht="15" customHeight="1">
      <c r="C21" s="276" t="s">
        <v>125</v>
      </c>
      <c r="D21" s="276"/>
      <c r="E21" s="276"/>
      <c r="F21" s="276"/>
      <c r="G21" s="273"/>
      <c r="H21" s="276"/>
      <c r="I21" s="276"/>
      <c r="J21" s="276"/>
      <c r="K21" s="276"/>
      <c r="M21" s="276"/>
    </row>
    <row r="22" spans="3:15" s="100" customFormat="1" ht="15" customHeight="1">
      <c r="C22" s="276" t="s">
        <v>126</v>
      </c>
      <c r="D22" s="276"/>
      <c r="E22" s="276"/>
      <c r="F22" s="276"/>
      <c r="G22" s="273"/>
      <c r="H22" s="276"/>
      <c r="I22" s="276"/>
      <c r="J22" s="276"/>
      <c r="K22" s="276"/>
      <c r="M22" s="276"/>
    </row>
    <row r="23" spans="3:15" s="100" customFormat="1" ht="15" customHeight="1">
      <c r="C23" s="278" t="s">
        <v>300</v>
      </c>
      <c r="D23" s="276"/>
      <c r="E23" s="276"/>
      <c r="F23" s="276"/>
      <c r="G23" s="273"/>
      <c r="H23" s="276"/>
      <c r="I23" s="276"/>
      <c r="J23" s="276"/>
      <c r="K23" s="276"/>
      <c r="M23" s="276"/>
    </row>
    <row r="24" spans="3:15" s="100" customFormat="1" ht="15" customHeight="1">
      <c r="C24" s="277" t="s">
        <v>253</v>
      </c>
      <c r="D24" s="276"/>
      <c r="E24" s="276"/>
      <c r="F24" s="276"/>
      <c r="G24" s="273"/>
      <c r="H24" s="276"/>
      <c r="I24" s="276"/>
      <c r="J24" s="276"/>
      <c r="K24" s="276"/>
      <c r="M24" s="276"/>
    </row>
    <row r="25" spans="3:15" s="100" customFormat="1" ht="15" customHeight="1">
      <c r="C25" s="277" t="s">
        <v>127</v>
      </c>
      <c r="D25" s="276"/>
      <c r="E25" s="276"/>
      <c r="F25" s="276"/>
      <c r="G25" s="273"/>
      <c r="H25" s="276"/>
      <c r="I25" s="276"/>
      <c r="J25" s="276"/>
      <c r="K25" s="276"/>
      <c r="M25" s="276"/>
    </row>
    <row r="26" spans="3:15" s="100" customFormat="1" ht="15" customHeight="1">
      <c r="C26" s="277" t="s">
        <v>128</v>
      </c>
      <c r="D26" s="276"/>
      <c r="E26" s="276"/>
      <c r="F26" s="276"/>
      <c r="G26" s="273"/>
      <c r="H26" s="276"/>
      <c r="I26" s="276"/>
      <c r="J26" s="276"/>
      <c r="K26" s="276"/>
      <c r="L26" s="276"/>
      <c r="M26" s="276"/>
      <c r="O26" s="276"/>
    </row>
    <row r="27" spans="3:15" s="100" customFormat="1" ht="15" customHeight="1">
      <c r="C27" s="277" t="s">
        <v>129</v>
      </c>
      <c r="D27" s="276"/>
      <c r="E27" s="279"/>
      <c r="F27" s="279"/>
      <c r="G27" s="273"/>
      <c r="H27" s="279"/>
      <c r="I27" s="279"/>
      <c r="J27" s="276"/>
      <c r="K27" s="279"/>
      <c r="L27" s="279"/>
      <c r="M27" s="279"/>
      <c r="O27" s="279"/>
    </row>
    <row r="28" spans="3:15" s="100" customFormat="1" ht="15" customHeight="1">
      <c r="C28" s="277"/>
      <c r="D28" s="276"/>
      <c r="E28" s="276"/>
      <c r="F28" s="276"/>
      <c r="G28" s="273"/>
      <c r="H28" s="276"/>
      <c r="I28" s="276"/>
      <c r="J28" s="276"/>
      <c r="K28" s="276"/>
      <c r="L28" s="276"/>
      <c r="M28" s="276"/>
      <c r="O28" s="276"/>
    </row>
    <row r="29" spans="3:15" s="100" customFormat="1" ht="15" customHeight="1">
      <c r="C29" s="277" t="s">
        <v>130</v>
      </c>
      <c r="D29" s="276"/>
      <c r="E29" s="276"/>
      <c r="F29" s="276"/>
      <c r="G29" s="273"/>
      <c r="H29" s="276"/>
      <c r="I29" s="276"/>
      <c r="J29" s="276"/>
      <c r="K29" s="276"/>
      <c r="L29" s="276"/>
      <c r="M29" s="276"/>
      <c r="O29" s="276"/>
    </row>
    <row r="30" spans="3:15" s="100" customFormat="1" ht="15" customHeight="1" thickBot="1">
      <c r="C30" s="276" t="s">
        <v>131</v>
      </c>
      <c r="D30" s="276"/>
      <c r="E30" s="280"/>
      <c r="F30" s="280"/>
      <c r="G30" s="273"/>
      <c r="H30" s="280"/>
      <c r="I30" s="280"/>
      <c r="J30" s="276"/>
      <c r="K30" s="280"/>
      <c r="L30" s="280"/>
      <c r="M30" s="280"/>
      <c r="O30" s="280"/>
    </row>
    <row r="31" spans="3:15" s="100" customFormat="1" ht="15" customHeight="1" thickTop="1">
      <c r="C31" s="276"/>
      <c r="D31" s="276"/>
      <c r="E31" s="276"/>
      <c r="F31" s="276"/>
      <c r="G31" s="273"/>
      <c r="H31" s="276"/>
      <c r="I31" s="276"/>
      <c r="J31" s="276"/>
      <c r="K31" s="276"/>
      <c r="L31" s="276"/>
      <c r="M31" s="276"/>
      <c r="O31" s="276"/>
    </row>
    <row r="32" spans="3:15" s="100" customFormat="1" ht="15" customHeight="1">
      <c r="C32" s="459" t="s">
        <v>482</v>
      </c>
      <c r="D32" s="276"/>
      <c r="E32" s="276"/>
      <c r="F32" s="276"/>
      <c r="G32" s="273"/>
      <c r="H32" s="276"/>
      <c r="I32" s="276"/>
      <c r="J32" s="276"/>
      <c r="K32" s="276"/>
      <c r="L32" s="276"/>
      <c r="M32" s="276"/>
      <c r="O32" s="276"/>
    </row>
    <row r="33" spans="3:19" s="100" customFormat="1" ht="15" customHeight="1" thickBot="1">
      <c r="C33" s="276" t="s">
        <v>132</v>
      </c>
      <c r="D33" s="276"/>
      <c r="E33" s="280"/>
      <c r="F33" s="280"/>
      <c r="G33" s="273"/>
      <c r="H33" s="280"/>
      <c r="I33" s="280"/>
      <c r="J33" s="276"/>
      <c r="K33" s="280"/>
      <c r="L33" s="280"/>
      <c r="M33" s="280"/>
      <c r="O33" s="280"/>
    </row>
    <row r="34" spans="3:19" s="100" customFormat="1" ht="15" customHeight="1" thickTop="1">
      <c r="C34" s="276"/>
      <c r="D34" s="276"/>
      <c r="E34" s="276"/>
      <c r="F34" s="276"/>
      <c r="G34" s="273"/>
      <c r="H34" s="276"/>
      <c r="I34" s="276"/>
      <c r="J34" s="276"/>
    </row>
    <row r="35" spans="3:19" ht="15" customHeight="1">
      <c r="C35" s="180"/>
      <c r="D35" s="180"/>
      <c r="E35" s="273"/>
      <c r="F35" s="273"/>
      <c r="G35" s="273"/>
      <c r="H35" s="273"/>
      <c r="I35" s="273"/>
      <c r="J35" s="276"/>
      <c r="K35" s="180"/>
      <c r="L35" s="180"/>
      <c r="M35" s="180"/>
      <c r="N35" s="180"/>
      <c r="O35" s="180"/>
      <c r="P35" s="180"/>
      <c r="Q35" s="180"/>
      <c r="R35" s="180"/>
      <c r="S35" s="180"/>
    </row>
    <row r="36" spans="3:19">
      <c r="C36" s="180"/>
      <c r="D36" s="180"/>
      <c r="E36" s="273"/>
      <c r="F36" s="273"/>
      <c r="H36" s="273"/>
      <c r="I36" s="273"/>
      <c r="J36" s="276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3:19">
      <c r="C37" s="180"/>
      <c r="D37" s="180"/>
      <c r="I37" s="273"/>
      <c r="J37" s="276"/>
      <c r="K37" s="180"/>
      <c r="L37" s="180"/>
      <c r="M37" s="180"/>
      <c r="N37" s="180"/>
      <c r="O37" s="180"/>
      <c r="P37" s="180"/>
      <c r="Q37" s="180"/>
      <c r="R37" s="180"/>
      <c r="S37" s="180"/>
    </row>
    <row r="38" spans="3:19">
      <c r="C38" s="180"/>
      <c r="D38" s="180"/>
      <c r="J38" s="276"/>
      <c r="K38" s="180"/>
      <c r="L38" s="180"/>
      <c r="M38" s="180"/>
      <c r="N38" s="180"/>
      <c r="O38" s="180"/>
      <c r="P38" s="180"/>
      <c r="Q38" s="180"/>
      <c r="R38" s="180"/>
      <c r="S38" s="180"/>
    </row>
    <row r="39" spans="3:19">
      <c r="C39" s="180"/>
      <c r="D39" s="180"/>
      <c r="J39" s="276"/>
      <c r="K39" s="180"/>
      <c r="L39" s="180"/>
      <c r="M39" s="180"/>
      <c r="N39" s="180"/>
      <c r="O39" s="180"/>
      <c r="P39" s="180"/>
      <c r="Q39" s="180"/>
      <c r="R39" s="180"/>
      <c r="S39" s="180"/>
    </row>
    <row r="40" spans="3:19">
      <c r="C40" s="180"/>
      <c r="D40" s="180"/>
      <c r="J40" s="276"/>
      <c r="K40" s="180"/>
      <c r="L40" s="180"/>
      <c r="M40" s="180"/>
      <c r="N40" s="180"/>
      <c r="O40" s="180"/>
      <c r="P40" s="180"/>
      <c r="Q40" s="180"/>
      <c r="R40" s="180"/>
      <c r="S40" s="180"/>
    </row>
    <row r="41" spans="3:19">
      <c r="C41" s="180"/>
      <c r="J41" s="276"/>
    </row>
    <row r="42" spans="3:19">
      <c r="C42" s="180"/>
      <c r="J42" s="276"/>
    </row>
    <row r="43" spans="3:19">
      <c r="C43" s="180"/>
      <c r="J43" s="276"/>
    </row>
    <row r="44" spans="3:19">
      <c r="C44" s="180"/>
      <c r="J44" s="276"/>
    </row>
    <row r="45" spans="3:19">
      <c r="C45" s="180"/>
      <c r="J45" s="276"/>
    </row>
    <row r="46" spans="3:19">
      <c r="C46" s="180"/>
      <c r="J46" s="276"/>
    </row>
    <row r="47" spans="3:19">
      <c r="C47" s="180"/>
    </row>
    <row r="48" spans="3:19">
      <c r="C48" s="180"/>
    </row>
    <row r="49" spans="3:3">
      <c r="C49" s="98"/>
    </row>
  </sheetData>
  <mergeCells count="3">
    <mergeCell ref="E6:F6"/>
    <mergeCell ref="H6:I6"/>
    <mergeCell ref="K7:M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&amp;L29/04/2015&amp;R&amp;F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>
      <selection activeCell="D29" sqref="D29"/>
    </sheetView>
  </sheetViews>
  <sheetFormatPr defaultRowHeight="13.8"/>
  <cols>
    <col min="1" max="1" width="3.33203125" style="281" customWidth="1"/>
    <col min="2" max="2" width="12.44140625" style="281" customWidth="1"/>
    <col min="3" max="3" width="32.5546875" style="281" customWidth="1"/>
    <col min="4" max="5" width="13.6640625" style="281" customWidth="1"/>
    <col min="6" max="6" width="1.6640625" style="282" customWidth="1"/>
    <col min="7" max="8" width="18.5546875" style="281" customWidth="1"/>
    <col min="9" max="9" width="3" style="281" customWidth="1"/>
    <col min="10" max="12" width="18" style="281" customWidth="1"/>
    <col min="13" max="13" width="2.33203125" style="281" customWidth="1"/>
    <col min="14" max="14" width="18.6640625" style="281" customWidth="1"/>
    <col min="15" max="214" width="9.109375" style="281"/>
    <col min="215" max="215" width="1.33203125" style="281" customWidth="1"/>
    <col min="216" max="216" width="43.5546875" style="281" customWidth="1"/>
    <col min="217" max="218" width="12.6640625" style="281" customWidth="1"/>
    <col min="219" max="219" width="0.5546875" style="281" customWidth="1"/>
    <col min="220" max="221" width="12.6640625" style="281" customWidth="1"/>
    <col min="222" max="223" width="0.5546875" style="281" customWidth="1"/>
    <col min="224" max="225" width="12.6640625" style="281" customWidth="1"/>
    <col min="226" max="226" width="0.5546875" style="281" customWidth="1"/>
    <col min="227" max="228" width="12.6640625" style="281" customWidth="1"/>
    <col min="229" max="229" width="11.6640625" style="281" bestFit="1" customWidth="1"/>
    <col min="230" max="230" width="0.6640625" style="281" customWidth="1"/>
    <col min="231" max="231" width="10.6640625" style="281" bestFit="1" customWidth="1"/>
    <col min="232" max="470" width="9.109375" style="281"/>
    <col min="471" max="471" width="1.33203125" style="281" customWidth="1"/>
    <col min="472" max="472" width="43.5546875" style="281" customWidth="1"/>
    <col min="473" max="474" width="12.6640625" style="281" customWidth="1"/>
    <col min="475" max="475" width="0.5546875" style="281" customWidth="1"/>
    <col min="476" max="477" width="12.6640625" style="281" customWidth="1"/>
    <col min="478" max="479" width="0.5546875" style="281" customWidth="1"/>
    <col min="480" max="481" width="12.6640625" style="281" customWidth="1"/>
    <col min="482" max="482" width="0.5546875" style="281" customWidth="1"/>
    <col min="483" max="484" width="12.6640625" style="281" customWidth="1"/>
    <col min="485" max="485" width="11.6640625" style="281" bestFit="1" customWidth="1"/>
    <col min="486" max="486" width="0.6640625" style="281" customWidth="1"/>
    <col min="487" max="487" width="10.6640625" style="281" bestFit="1" customWidth="1"/>
    <col min="488" max="726" width="9.109375" style="281"/>
    <col min="727" max="727" width="1.33203125" style="281" customWidth="1"/>
    <col min="728" max="728" width="43.5546875" style="281" customWidth="1"/>
    <col min="729" max="730" width="12.6640625" style="281" customWidth="1"/>
    <col min="731" max="731" width="0.5546875" style="281" customWidth="1"/>
    <col min="732" max="733" width="12.6640625" style="281" customWidth="1"/>
    <col min="734" max="735" width="0.5546875" style="281" customWidth="1"/>
    <col min="736" max="737" width="12.6640625" style="281" customWidth="1"/>
    <col min="738" max="738" width="0.5546875" style="281" customWidth="1"/>
    <col min="739" max="740" width="12.6640625" style="281" customWidth="1"/>
    <col min="741" max="741" width="11.6640625" style="281" bestFit="1" customWidth="1"/>
    <col min="742" max="742" width="0.6640625" style="281" customWidth="1"/>
    <col min="743" max="743" width="10.6640625" style="281" bestFit="1" customWidth="1"/>
    <col min="744" max="982" width="9.109375" style="281"/>
    <col min="983" max="983" width="1.33203125" style="281" customWidth="1"/>
    <col min="984" max="984" width="43.5546875" style="281" customWidth="1"/>
    <col min="985" max="986" width="12.6640625" style="281" customWidth="1"/>
    <col min="987" max="987" width="0.5546875" style="281" customWidth="1"/>
    <col min="988" max="989" width="12.6640625" style="281" customWidth="1"/>
    <col min="990" max="991" width="0.5546875" style="281" customWidth="1"/>
    <col min="992" max="993" width="12.6640625" style="281" customWidth="1"/>
    <col min="994" max="994" width="0.5546875" style="281" customWidth="1"/>
    <col min="995" max="996" width="12.6640625" style="281" customWidth="1"/>
    <col min="997" max="997" width="11.6640625" style="281" bestFit="1" customWidth="1"/>
    <col min="998" max="998" width="0.6640625" style="281" customWidth="1"/>
    <col min="999" max="999" width="10.6640625" style="281" bestFit="1" customWidth="1"/>
    <col min="1000" max="1238" width="9.109375" style="281"/>
    <col min="1239" max="1239" width="1.33203125" style="281" customWidth="1"/>
    <col min="1240" max="1240" width="43.5546875" style="281" customWidth="1"/>
    <col min="1241" max="1242" width="12.6640625" style="281" customWidth="1"/>
    <col min="1243" max="1243" width="0.5546875" style="281" customWidth="1"/>
    <col min="1244" max="1245" width="12.6640625" style="281" customWidth="1"/>
    <col min="1246" max="1247" width="0.5546875" style="281" customWidth="1"/>
    <col min="1248" max="1249" width="12.6640625" style="281" customWidth="1"/>
    <col min="1250" max="1250" width="0.5546875" style="281" customWidth="1"/>
    <col min="1251" max="1252" width="12.6640625" style="281" customWidth="1"/>
    <col min="1253" max="1253" width="11.6640625" style="281" bestFit="1" customWidth="1"/>
    <col min="1254" max="1254" width="0.6640625" style="281" customWidth="1"/>
    <col min="1255" max="1255" width="10.6640625" style="281" bestFit="1" customWidth="1"/>
    <col min="1256" max="1494" width="9.109375" style="281"/>
    <col min="1495" max="1495" width="1.33203125" style="281" customWidth="1"/>
    <col min="1496" max="1496" width="43.5546875" style="281" customWidth="1"/>
    <col min="1497" max="1498" width="12.6640625" style="281" customWidth="1"/>
    <col min="1499" max="1499" width="0.5546875" style="281" customWidth="1"/>
    <col min="1500" max="1501" width="12.6640625" style="281" customWidth="1"/>
    <col min="1502" max="1503" width="0.5546875" style="281" customWidth="1"/>
    <col min="1504" max="1505" width="12.6640625" style="281" customWidth="1"/>
    <col min="1506" max="1506" width="0.5546875" style="281" customWidth="1"/>
    <col min="1507" max="1508" width="12.6640625" style="281" customWidth="1"/>
    <col min="1509" max="1509" width="11.6640625" style="281" bestFit="1" customWidth="1"/>
    <col min="1510" max="1510" width="0.6640625" style="281" customWidth="1"/>
    <col min="1511" max="1511" width="10.6640625" style="281" bestFit="1" customWidth="1"/>
    <col min="1512" max="1750" width="9.109375" style="281"/>
    <col min="1751" max="1751" width="1.33203125" style="281" customWidth="1"/>
    <col min="1752" max="1752" width="43.5546875" style="281" customWidth="1"/>
    <col min="1753" max="1754" width="12.6640625" style="281" customWidth="1"/>
    <col min="1755" max="1755" width="0.5546875" style="281" customWidth="1"/>
    <col min="1756" max="1757" width="12.6640625" style="281" customWidth="1"/>
    <col min="1758" max="1759" width="0.5546875" style="281" customWidth="1"/>
    <col min="1760" max="1761" width="12.6640625" style="281" customWidth="1"/>
    <col min="1762" max="1762" width="0.5546875" style="281" customWidth="1"/>
    <col min="1763" max="1764" width="12.6640625" style="281" customWidth="1"/>
    <col min="1765" max="1765" width="11.6640625" style="281" bestFit="1" customWidth="1"/>
    <col min="1766" max="1766" width="0.6640625" style="281" customWidth="1"/>
    <col min="1767" max="1767" width="10.6640625" style="281" bestFit="1" customWidth="1"/>
    <col min="1768" max="2006" width="9.109375" style="281"/>
    <col min="2007" max="2007" width="1.33203125" style="281" customWidth="1"/>
    <col min="2008" max="2008" width="43.5546875" style="281" customWidth="1"/>
    <col min="2009" max="2010" width="12.6640625" style="281" customWidth="1"/>
    <col min="2011" max="2011" width="0.5546875" style="281" customWidth="1"/>
    <col min="2012" max="2013" width="12.6640625" style="281" customWidth="1"/>
    <col min="2014" max="2015" width="0.5546875" style="281" customWidth="1"/>
    <col min="2016" max="2017" width="12.6640625" style="281" customWidth="1"/>
    <col min="2018" max="2018" width="0.5546875" style="281" customWidth="1"/>
    <col min="2019" max="2020" width="12.6640625" style="281" customWidth="1"/>
    <col min="2021" max="2021" width="11.6640625" style="281" bestFit="1" customWidth="1"/>
    <col min="2022" max="2022" width="0.6640625" style="281" customWidth="1"/>
    <col min="2023" max="2023" width="10.6640625" style="281" bestFit="1" customWidth="1"/>
    <col min="2024" max="2262" width="9.109375" style="281"/>
    <col min="2263" max="2263" width="1.33203125" style="281" customWidth="1"/>
    <col min="2264" max="2264" width="43.5546875" style="281" customWidth="1"/>
    <col min="2265" max="2266" width="12.6640625" style="281" customWidth="1"/>
    <col min="2267" max="2267" width="0.5546875" style="281" customWidth="1"/>
    <col min="2268" max="2269" width="12.6640625" style="281" customWidth="1"/>
    <col min="2270" max="2271" width="0.5546875" style="281" customWidth="1"/>
    <col min="2272" max="2273" width="12.6640625" style="281" customWidth="1"/>
    <col min="2274" max="2274" width="0.5546875" style="281" customWidth="1"/>
    <col min="2275" max="2276" width="12.6640625" style="281" customWidth="1"/>
    <col min="2277" max="2277" width="11.6640625" style="281" bestFit="1" customWidth="1"/>
    <col min="2278" max="2278" width="0.6640625" style="281" customWidth="1"/>
    <col min="2279" max="2279" width="10.6640625" style="281" bestFit="1" customWidth="1"/>
    <col min="2280" max="2518" width="9.109375" style="281"/>
    <col min="2519" max="2519" width="1.33203125" style="281" customWidth="1"/>
    <col min="2520" max="2520" width="43.5546875" style="281" customWidth="1"/>
    <col min="2521" max="2522" width="12.6640625" style="281" customWidth="1"/>
    <col min="2523" max="2523" width="0.5546875" style="281" customWidth="1"/>
    <col min="2524" max="2525" width="12.6640625" style="281" customWidth="1"/>
    <col min="2526" max="2527" width="0.5546875" style="281" customWidth="1"/>
    <col min="2528" max="2529" width="12.6640625" style="281" customWidth="1"/>
    <col min="2530" max="2530" width="0.5546875" style="281" customWidth="1"/>
    <col min="2531" max="2532" width="12.6640625" style="281" customWidth="1"/>
    <col min="2533" max="2533" width="11.6640625" style="281" bestFit="1" customWidth="1"/>
    <col min="2534" max="2534" width="0.6640625" style="281" customWidth="1"/>
    <col min="2535" max="2535" width="10.6640625" style="281" bestFit="1" customWidth="1"/>
    <col min="2536" max="2774" width="9.109375" style="281"/>
    <col min="2775" max="2775" width="1.33203125" style="281" customWidth="1"/>
    <col min="2776" max="2776" width="43.5546875" style="281" customWidth="1"/>
    <col min="2777" max="2778" width="12.6640625" style="281" customWidth="1"/>
    <col min="2779" max="2779" width="0.5546875" style="281" customWidth="1"/>
    <col min="2780" max="2781" width="12.6640625" style="281" customWidth="1"/>
    <col min="2782" max="2783" width="0.5546875" style="281" customWidth="1"/>
    <col min="2784" max="2785" width="12.6640625" style="281" customWidth="1"/>
    <col min="2786" max="2786" width="0.5546875" style="281" customWidth="1"/>
    <col min="2787" max="2788" width="12.6640625" style="281" customWidth="1"/>
    <col min="2789" max="2789" width="11.6640625" style="281" bestFit="1" customWidth="1"/>
    <col min="2790" max="2790" width="0.6640625" style="281" customWidth="1"/>
    <col min="2791" max="2791" width="10.6640625" style="281" bestFit="1" customWidth="1"/>
    <col min="2792" max="3030" width="9.109375" style="281"/>
    <col min="3031" max="3031" width="1.33203125" style="281" customWidth="1"/>
    <col min="3032" max="3032" width="43.5546875" style="281" customWidth="1"/>
    <col min="3033" max="3034" width="12.6640625" style="281" customWidth="1"/>
    <col min="3035" max="3035" width="0.5546875" style="281" customWidth="1"/>
    <col min="3036" max="3037" width="12.6640625" style="281" customWidth="1"/>
    <col min="3038" max="3039" width="0.5546875" style="281" customWidth="1"/>
    <col min="3040" max="3041" width="12.6640625" style="281" customWidth="1"/>
    <col min="3042" max="3042" width="0.5546875" style="281" customWidth="1"/>
    <col min="3043" max="3044" width="12.6640625" style="281" customWidth="1"/>
    <col min="3045" max="3045" width="11.6640625" style="281" bestFit="1" customWidth="1"/>
    <col min="3046" max="3046" width="0.6640625" style="281" customWidth="1"/>
    <col min="3047" max="3047" width="10.6640625" style="281" bestFit="1" customWidth="1"/>
    <col min="3048" max="3286" width="9.109375" style="281"/>
    <col min="3287" max="3287" width="1.33203125" style="281" customWidth="1"/>
    <col min="3288" max="3288" width="43.5546875" style="281" customWidth="1"/>
    <col min="3289" max="3290" width="12.6640625" style="281" customWidth="1"/>
    <col min="3291" max="3291" width="0.5546875" style="281" customWidth="1"/>
    <col min="3292" max="3293" width="12.6640625" style="281" customWidth="1"/>
    <col min="3294" max="3295" width="0.5546875" style="281" customWidth="1"/>
    <col min="3296" max="3297" width="12.6640625" style="281" customWidth="1"/>
    <col min="3298" max="3298" width="0.5546875" style="281" customWidth="1"/>
    <col min="3299" max="3300" width="12.6640625" style="281" customWidth="1"/>
    <col min="3301" max="3301" width="11.6640625" style="281" bestFit="1" customWidth="1"/>
    <col min="3302" max="3302" width="0.6640625" style="281" customWidth="1"/>
    <col min="3303" max="3303" width="10.6640625" style="281" bestFit="1" customWidth="1"/>
    <col min="3304" max="3542" width="9.109375" style="281"/>
    <col min="3543" max="3543" width="1.33203125" style="281" customWidth="1"/>
    <col min="3544" max="3544" width="43.5546875" style="281" customWidth="1"/>
    <col min="3545" max="3546" width="12.6640625" style="281" customWidth="1"/>
    <col min="3547" max="3547" width="0.5546875" style="281" customWidth="1"/>
    <col min="3548" max="3549" width="12.6640625" style="281" customWidth="1"/>
    <col min="3550" max="3551" width="0.5546875" style="281" customWidth="1"/>
    <col min="3552" max="3553" width="12.6640625" style="281" customWidth="1"/>
    <col min="3554" max="3554" width="0.5546875" style="281" customWidth="1"/>
    <col min="3555" max="3556" width="12.6640625" style="281" customWidth="1"/>
    <col min="3557" max="3557" width="11.6640625" style="281" bestFit="1" customWidth="1"/>
    <col min="3558" max="3558" width="0.6640625" style="281" customWidth="1"/>
    <col min="3559" max="3559" width="10.6640625" style="281" bestFit="1" customWidth="1"/>
    <col min="3560" max="3798" width="9.109375" style="281"/>
    <col min="3799" max="3799" width="1.33203125" style="281" customWidth="1"/>
    <col min="3800" max="3800" width="43.5546875" style="281" customWidth="1"/>
    <col min="3801" max="3802" width="12.6640625" style="281" customWidth="1"/>
    <col min="3803" max="3803" width="0.5546875" style="281" customWidth="1"/>
    <col min="3804" max="3805" width="12.6640625" style="281" customWidth="1"/>
    <col min="3806" max="3807" width="0.5546875" style="281" customWidth="1"/>
    <col min="3808" max="3809" width="12.6640625" style="281" customWidth="1"/>
    <col min="3810" max="3810" width="0.5546875" style="281" customWidth="1"/>
    <col min="3811" max="3812" width="12.6640625" style="281" customWidth="1"/>
    <col min="3813" max="3813" width="11.6640625" style="281" bestFit="1" customWidth="1"/>
    <col min="3814" max="3814" width="0.6640625" style="281" customWidth="1"/>
    <col min="3815" max="3815" width="10.6640625" style="281" bestFit="1" customWidth="1"/>
    <col min="3816" max="4054" width="9.109375" style="281"/>
    <col min="4055" max="4055" width="1.33203125" style="281" customWidth="1"/>
    <col min="4056" max="4056" width="43.5546875" style="281" customWidth="1"/>
    <col min="4057" max="4058" width="12.6640625" style="281" customWidth="1"/>
    <col min="4059" max="4059" width="0.5546875" style="281" customWidth="1"/>
    <col min="4060" max="4061" width="12.6640625" style="281" customWidth="1"/>
    <col min="4062" max="4063" width="0.5546875" style="281" customWidth="1"/>
    <col min="4064" max="4065" width="12.6640625" style="281" customWidth="1"/>
    <col min="4066" max="4066" width="0.5546875" style="281" customWidth="1"/>
    <col min="4067" max="4068" width="12.6640625" style="281" customWidth="1"/>
    <col min="4069" max="4069" width="11.6640625" style="281" bestFit="1" customWidth="1"/>
    <col min="4070" max="4070" width="0.6640625" style="281" customWidth="1"/>
    <col min="4071" max="4071" width="10.6640625" style="281" bestFit="1" customWidth="1"/>
    <col min="4072" max="4310" width="9.109375" style="281"/>
    <col min="4311" max="4311" width="1.33203125" style="281" customWidth="1"/>
    <col min="4312" max="4312" width="43.5546875" style="281" customWidth="1"/>
    <col min="4313" max="4314" width="12.6640625" style="281" customWidth="1"/>
    <col min="4315" max="4315" width="0.5546875" style="281" customWidth="1"/>
    <col min="4316" max="4317" width="12.6640625" style="281" customWidth="1"/>
    <col min="4318" max="4319" width="0.5546875" style="281" customWidth="1"/>
    <col min="4320" max="4321" width="12.6640625" style="281" customWidth="1"/>
    <col min="4322" max="4322" width="0.5546875" style="281" customWidth="1"/>
    <col min="4323" max="4324" width="12.6640625" style="281" customWidth="1"/>
    <col min="4325" max="4325" width="11.6640625" style="281" bestFit="1" customWidth="1"/>
    <col min="4326" max="4326" width="0.6640625" style="281" customWidth="1"/>
    <col min="4327" max="4327" width="10.6640625" style="281" bestFit="1" customWidth="1"/>
    <col min="4328" max="4566" width="9.109375" style="281"/>
    <col min="4567" max="4567" width="1.33203125" style="281" customWidth="1"/>
    <col min="4568" max="4568" width="43.5546875" style="281" customWidth="1"/>
    <col min="4569" max="4570" width="12.6640625" style="281" customWidth="1"/>
    <col min="4571" max="4571" width="0.5546875" style="281" customWidth="1"/>
    <col min="4572" max="4573" width="12.6640625" style="281" customWidth="1"/>
    <col min="4574" max="4575" width="0.5546875" style="281" customWidth="1"/>
    <col min="4576" max="4577" width="12.6640625" style="281" customWidth="1"/>
    <col min="4578" max="4578" width="0.5546875" style="281" customWidth="1"/>
    <col min="4579" max="4580" width="12.6640625" style="281" customWidth="1"/>
    <col min="4581" max="4581" width="11.6640625" style="281" bestFit="1" customWidth="1"/>
    <col min="4582" max="4582" width="0.6640625" style="281" customWidth="1"/>
    <col min="4583" max="4583" width="10.6640625" style="281" bestFit="1" customWidth="1"/>
    <col min="4584" max="4822" width="9.109375" style="281"/>
    <col min="4823" max="4823" width="1.33203125" style="281" customWidth="1"/>
    <col min="4824" max="4824" width="43.5546875" style="281" customWidth="1"/>
    <col min="4825" max="4826" width="12.6640625" style="281" customWidth="1"/>
    <col min="4827" max="4827" width="0.5546875" style="281" customWidth="1"/>
    <col min="4828" max="4829" width="12.6640625" style="281" customWidth="1"/>
    <col min="4830" max="4831" width="0.5546875" style="281" customWidth="1"/>
    <col min="4832" max="4833" width="12.6640625" style="281" customWidth="1"/>
    <col min="4834" max="4834" width="0.5546875" style="281" customWidth="1"/>
    <col min="4835" max="4836" width="12.6640625" style="281" customWidth="1"/>
    <col min="4837" max="4837" width="11.6640625" style="281" bestFit="1" customWidth="1"/>
    <col min="4838" max="4838" width="0.6640625" style="281" customWidth="1"/>
    <col min="4839" max="4839" width="10.6640625" style="281" bestFit="1" customWidth="1"/>
    <col min="4840" max="5078" width="9.109375" style="281"/>
    <col min="5079" max="5079" width="1.33203125" style="281" customWidth="1"/>
    <col min="5080" max="5080" width="43.5546875" style="281" customWidth="1"/>
    <col min="5081" max="5082" width="12.6640625" style="281" customWidth="1"/>
    <col min="5083" max="5083" width="0.5546875" style="281" customWidth="1"/>
    <col min="5084" max="5085" width="12.6640625" style="281" customWidth="1"/>
    <col min="5086" max="5087" width="0.5546875" style="281" customWidth="1"/>
    <col min="5088" max="5089" width="12.6640625" style="281" customWidth="1"/>
    <col min="5090" max="5090" width="0.5546875" style="281" customWidth="1"/>
    <col min="5091" max="5092" width="12.6640625" style="281" customWidth="1"/>
    <col min="5093" max="5093" width="11.6640625" style="281" bestFit="1" customWidth="1"/>
    <col min="5094" max="5094" width="0.6640625" style="281" customWidth="1"/>
    <col min="5095" max="5095" width="10.6640625" style="281" bestFit="1" customWidth="1"/>
    <col min="5096" max="5334" width="9.109375" style="281"/>
    <col min="5335" max="5335" width="1.33203125" style="281" customWidth="1"/>
    <col min="5336" max="5336" width="43.5546875" style="281" customWidth="1"/>
    <col min="5337" max="5338" width="12.6640625" style="281" customWidth="1"/>
    <col min="5339" max="5339" width="0.5546875" style="281" customWidth="1"/>
    <col min="5340" max="5341" width="12.6640625" style="281" customWidth="1"/>
    <col min="5342" max="5343" width="0.5546875" style="281" customWidth="1"/>
    <col min="5344" max="5345" width="12.6640625" style="281" customWidth="1"/>
    <col min="5346" max="5346" width="0.5546875" style="281" customWidth="1"/>
    <col min="5347" max="5348" width="12.6640625" style="281" customWidth="1"/>
    <col min="5349" max="5349" width="11.6640625" style="281" bestFit="1" customWidth="1"/>
    <col min="5350" max="5350" width="0.6640625" style="281" customWidth="1"/>
    <col min="5351" max="5351" width="10.6640625" style="281" bestFit="1" customWidth="1"/>
    <col min="5352" max="5590" width="9.109375" style="281"/>
    <col min="5591" max="5591" width="1.33203125" style="281" customWidth="1"/>
    <col min="5592" max="5592" width="43.5546875" style="281" customWidth="1"/>
    <col min="5593" max="5594" width="12.6640625" style="281" customWidth="1"/>
    <col min="5595" max="5595" width="0.5546875" style="281" customWidth="1"/>
    <col min="5596" max="5597" width="12.6640625" style="281" customWidth="1"/>
    <col min="5598" max="5599" width="0.5546875" style="281" customWidth="1"/>
    <col min="5600" max="5601" width="12.6640625" style="281" customWidth="1"/>
    <col min="5602" max="5602" width="0.5546875" style="281" customWidth="1"/>
    <col min="5603" max="5604" width="12.6640625" style="281" customWidth="1"/>
    <col min="5605" max="5605" width="11.6640625" style="281" bestFit="1" customWidth="1"/>
    <col min="5606" max="5606" width="0.6640625" style="281" customWidth="1"/>
    <col min="5607" max="5607" width="10.6640625" style="281" bestFit="1" customWidth="1"/>
    <col min="5608" max="5846" width="9.109375" style="281"/>
    <col min="5847" max="5847" width="1.33203125" style="281" customWidth="1"/>
    <col min="5848" max="5848" width="43.5546875" style="281" customWidth="1"/>
    <col min="5849" max="5850" width="12.6640625" style="281" customWidth="1"/>
    <col min="5851" max="5851" width="0.5546875" style="281" customWidth="1"/>
    <col min="5852" max="5853" width="12.6640625" style="281" customWidth="1"/>
    <col min="5854" max="5855" width="0.5546875" style="281" customWidth="1"/>
    <col min="5856" max="5857" width="12.6640625" style="281" customWidth="1"/>
    <col min="5858" max="5858" width="0.5546875" style="281" customWidth="1"/>
    <col min="5859" max="5860" width="12.6640625" style="281" customWidth="1"/>
    <col min="5861" max="5861" width="11.6640625" style="281" bestFit="1" customWidth="1"/>
    <col min="5862" max="5862" width="0.6640625" style="281" customWidth="1"/>
    <col min="5863" max="5863" width="10.6640625" style="281" bestFit="1" customWidth="1"/>
    <col min="5864" max="6102" width="9.109375" style="281"/>
    <col min="6103" max="6103" width="1.33203125" style="281" customWidth="1"/>
    <col min="6104" max="6104" width="43.5546875" style="281" customWidth="1"/>
    <col min="6105" max="6106" width="12.6640625" style="281" customWidth="1"/>
    <col min="6107" max="6107" width="0.5546875" style="281" customWidth="1"/>
    <col min="6108" max="6109" width="12.6640625" style="281" customWidth="1"/>
    <col min="6110" max="6111" width="0.5546875" style="281" customWidth="1"/>
    <col min="6112" max="6113" width="12.6640625" style="281" customWidth="1"/>
    <col min="6114" max="6114" width="0.5546875" style="281" customWidth="1"/>
    <col min="6115" max="6116" width="12.6640625" style="281" customWidth="1"/>
    <col min="6117" max="6117" width="11.6640625" style="281" bestFit="1" customWidth="1"/>
    <col min="6118" max="6118" width="0.6640625" style="281" customWidth="1"/>
    <col min="6119" max="6119" width="10.6640625" style="281" bestFit="1" customWidth="1"/>
    <col min="6120" max="6358" width="9.109375" style="281"/>
    <col min="6359" max="6359" width="1.33203125" style="281" customWidth="1"/>
    <col min="6360" max="6360" width="43.5546875" style="281" customWidth="1"/>
    <col min="6361" max="6362" width="12.6640625" style="281" customWidth="1"/>
    <col min="6363" max="6363" width="0.5546875" style="281" customWidth="1"/>
    <col min="6364" max="6365" width="12.6640625" style="281" customWidth="1"/>
    <col min="6366" max="6367" width="0.5546875" style="281" customWidth="1"/>
    <col min="6368" max="6369" width="12.6640625" style="281" customWidth="1"/>
    <col min="6370" max="6370" width="0.5546875" style="281" customWidth="1"/>
    <col min="6371" max="6372" width="12.6640625" style="281" customWidth="1"/>
    <col min="6373" max="6373" width="11.6640625" style="281" bestFit="1" customWidth="1"/>
    <col min="6374" max="6374" width="0.6640625" style="281" customWidth="1"/>
    <col min="6375" max="6375" width="10.6640625" style="281" bestFit="1" customWidth="1"/>
    <col min="6376" max="6614" width="9.109375" style="281"/>
    <col min="6615" max="6615" width="1.33203125" style="281" customWidth="1"/>
    <col min="6616" max="6616" width="43.5546875" style="281" customWidth="1"/>
    <col min="6617" max="6618" width="12.6640625" style="281" customWidth="1"/>
    <col min="6619" max="6619" width="0.5546875" style="281" customWidth="1"/>
    <col min="6620" max="6621" width="12.6640625" style="281" customWidth="1"/>
    <col min="6622" max="6623" width="0.5546875" style="281" customWidth="1"/>
    <col min="6624" max="6625" width="12.6640625" style="281" customWidth="1"/>
    <col min="6626" max="6626" width="0.5546875" style="281" customWidth="1"/>
    <col min="6627" max="6628" width="12.6640625" style="281" customWidth="1"/>
    <col min="6629" max="6629" width="11.6640625" style="281" bestFit="1" customWidth="1"/>
    <col min="6630" max="6630" width="0.6640625" style="281" customWidth="1"/>
    <col min="6631" max="6631" width="10.6640625" style="281" bestFit="1" customWidth="1"/>
    <col min="6632" max="6870" width="9.109375" style="281"/>
    <col min="6871" max="6871" width="1.33203125" style="281" customWidth="1"/>
    <col min="6872" max="6872" width="43.5546875" style="281" customWidth="1"/>
    <col min="6873" max="6874" width="12.6640625" style="281" customWidth="1"/>
    <col min="6875" max="6875" width="0.5546875" style="281" customWidth="1"/>
    <col min="6876" max="6877" width="12.6640625" style="281" customWidth="1"/>
    <col min="6878" max="6879" width="0.5546875" style="281" customWidth="1"/>
    <col min="6880" max="6881" width="12.6640625" style="281" customWidth="1"/>
    <col min="6882" max="6882" width="0.5546875" style="281" customWidth="1"/>
    <col min="6883" max="6884" width="12.6640625" style="281" customWidth="1"/>
    <col min="6885" max="6885" width="11.6640625" style="281" bestFit="1" customWidth="1"/>
    <col min="6886" max="6886" width="0.6640625" style="281" customWidth="1"/>
    <col min="6887" max="6887" width="10.6640625" style="281" bestFit="1" customWidth="1"/>
    <col min="6888" max="7126" width="9.109375" style="281"/>
    <col min="7127" max="7127" width="1.33203125" style="281" customWidth="1"/>
    <col min="7128" max="7128" width="43.5546875" style="281" customWidth="1"/>
    <col min="7129" max="7130" width="12.6640625" style="281" customWidth="1"/>
    <col min="7131" max="7131" width="0.5546875" style="281" customWidth="1"/>
    <col min="7132" max="7133" width="12.6640625" style="281" customWidth="1"/>
    <col min="7134" max="7135" width="0.5546875" style="281" customWidth="1"/>
    <col min="7136" max="7137" width="12.6640625" style="281" customWidth="1"/>
    <col min="7138" max="7138" width="0.5546875" style="281" customWidth="1"/>
    <col min="7139" max="7140" width="12.6640625" style="281" customWidth="1"/>
    <col min="7141" max="7141" width="11.6640625" style="281" bestFit="1" customWidth="1"/>
    <col min="7142" max="7142" width="0.6640625" style="281" customWidth="1"/>
    <col min="7143" max="7143" width="10.6640625" style="281" bestFit="1" customWidth="1"/>
    <col min="7144" max="7382" width="9.109375" style="281"/>
    <col min="7383" max="7383" width="1.33203125" style="281" customWidth="1"/>
    <col min="7384" max="7384" width="43.5546875" style="281" customWidth="1"/>
    <col min="7385" max="7386" width="12.6640625" style="281" customWidth="1"/>
    <col min="7387" max="7387" width="0.5546875" style="281" customWidth="1"/>
    <col min="7388" max="7389" width="12.6640625" style="281" customWidth="1"/>
    <col min="7390" max="7391" width="0.5546875" style="281" customWidth="1"/>
    <col min="7392" max="7393" width="12.6640625" style="281" customWidth="1"/>
    <col min="7394" max="7394" width="0.5546875" style="281" customWidth="1"/>
    <col min="7395" max="7396" width="12.6640625" style="281" customWidth="1"/>
    <col min="7397" max="7397" width="11.6640625" style="281" bestFit="1" customWidth="1"/>
    <col min="7398" max="7398" width="0.6640625" style="281" customWidth="1"/>
    <col min="7399" max="7399" width="10.6640625" style="281" bestFit="1" customWidth="1"/>
    <col min="7400" max="7638" width="9.109375" style="281"/>
    <col min="7639" max="7639" width="1.33203125" style="281" customWidth="1"/>
    <col min="7640" max="7640" width="43.5546875" style="281" customWidth="1"/>
    <col min="7641" max="7642" width="12.6640625" style="281" customWidth="1"/>
    <col min="7643" max="7643" width="0.5546875" style="281" customWidth="1"/>
    <col min="7644" max="7645" width="12.6640625" style="281" customWidth="1"/>
    <col min="7646" max="7647" width="0.5546875" style="281" customWidth="1"/>
    <col min="7648" max="7649" width="12.6640625" style="281" customWidth="1"/>
    <col min="7650" max="7650" width="0.5546875" style="281" customWidth="1"/>
    <col min="7651" max="7652" width="12.6640625" style="281" customWidth="1"/>
    <col min="7653" max="7653" width="11.6640625" style="281" bestFit="1" customWidth="1"/>
    <col min="7654" max="7654" width="0.6640625" style="281" customWidth="1"/>
    <col min="7655" max="7655" width="10.6640625" style="281" bestFit="1" customWidth="1"/>
    <col min="7656" max="7894" width="9.109375" style="281"/>
    <col min="7895" max="7895" width="1.33203125" style="281" customWidth="1"/>
    <col min="7896" max="7896" width="43.5546875" style="281" customWidth="1"/>
    <col min="7897" max="7898" width="12.6640625" style="281" customWidth="1"/>
    <col min="7899" max="7899" width="0.5546875" style="281" customWidth="1"/>
    <col min="7900" max="7901" width="12.6640625" style="281" customWidth="1"/>
    <col min="7902" max="7903" width="0.5546875" style="281" customWidth="1"/>
    <col min="7904" max="7905" width="12.6640625" style="281" customWidth="1"/>
    <col min="7906" max="7906" width="0.5546875" style="281" customWidth="1"/>
    <col min="7907" max="7908" width="12.6640625" style="281" customWidth="1"/>
    <col min="7909" max="7909" width="11.6640625" style="281" bestFit="1" customWidth="1"/>
    <col min="7910" max="7910" width="0.6640625" style="281" customWidth="1"/>
    <col min="7911" max="7911" width="10.6640625" style="281" bestFit="1" customWidth="1"/>
    <col min="7912" max="8150" width="9.109375" style="281"/>
    <col min="8151" max="8151" width="1.33203125" style="281" customWidth="1"/>
    <col min="8152" max="8152" width="43.5546875" style="281" customWidth="1"/>
    <col min="8153" max="8154" width="12.6640625" style="281" customWidth="1"/>
    <col min="8155" max="8155" width="0.5546875" style="281" customWidth="1"/>
    <col min="8156" max="8157" width="12.6640625" style="281" customWidth="1"/>
    <col min="8158" max="8159" width="0.5546875" style="281" customWidth="1"/>
    <col min="8160" max="8161" width="12.6640625" style="281" customWidth="1"/>
    <col min="8162" max="8162" width="0.5546875" style="281" customWidth="1"/>
    <col min="8163" max="8164" width="12.6640625" style="281" customWidth="1"/>
    <col min="8165" max="8165" width="11.6640625" style="281" bestFit="1" customWidth="1"/>
    <col min="8166" max="8166" width="0.6640625" style="281" customWidth="1"/>
    <col min="8167" max="8167" width="10.6640625" style="281" bestFit="1" customWidth="1"/>
    <col min="8168" max="8406" width="9.109375" style="281"/>
    <col min="8407" max="8407" width="1.33203125" style="281" customWidth="1"/>
    <col min="8408" max="8408" width="43.5546875" style="281" customWidth="1"/>
    <col min="8409" max="8410" width="12.6640625" style="281" customWidth="1"/>
    <col min="8411" max="8411" width="0.5546875" style="281" customWidth="1"/>
    <col min="8412" max="8413" width="12.6640625" style="281" customWidth="1"/>
    <col min="8414" max="8415" width="0.5546875" style="281" customWidth="1"/>
    <col min="8416" max="8417" width="12.6640625" style="281" customWidth="1"/>
    <col min="8418" max="8418" width="0.5546875" style="281" customWidth="1"/>
    <col min="8419" max="8420" width="12.6640625" style="281" customWidth="1"/>
    <col min="8421" max="8421" width="11.6640625" style="281" bestFit="1" customWidth="1"/>
    <col min="8422" max="8422" width="0.6640625" style="281" customWidth="1"/>
    <col min="8423" max="8423" width="10.6640625" style="281" bestFit="1" customWidth="1"/>
    <col min="8424" max="8662" width="9.109375" style="281"/>
    <col min="8663" max="8663" width="1.33203125" style="281" customWidth="1"/>
    <col min="8664" max="8664" width="43.5546875" style="281" customWidth="1"/>
    <col min="8665" max="8666" width="12.6640625" style="281" customWidth="1"/>
    <col min="8667" max="8667" width="0.5546875" style="281" customWidth="1"/>
    <col min="8668" max="8669" width="12.6640625" style="281" customWidth="1"/>
    <col min="8670" max="8671" width="0.5546875" style="281" customWidth="1"/>
    <col min="8672" max="8673" width="12.6640625" style="281" customWidth="1"/>
    <col min="8674" max="8674" width="0.5546875" style="281" customWidth="1"/>
    <col min="8675" max="8676" width="12.6640625" style="281" customWidth="1"/>
    <col min="8677" max="8677" width="11.6640625" style="281" bestFit="1" customWidth="1"/>
    <col min="8678" max="8678" width="0.6640625" style="281" customWidth="1"/>
    <col min="8679" max="8679" width="10.6640625" style="281" bestFit="1" customWidth="1"/>
    <col min="8680" max="8918" width="9.109375" style="281"/>
    <col min="8919" max="8919" width="1.33203125" style="281" customWidth="1"/>
    <col min="8920" max="8920" width="43.5546875" style="281" customWidth="1"/>
    <col min="8921" max="8922" width="12.6640625" style="281" customWidth="1"/>
    <col min="8923" max="8923" width="0.5546875" style="281" customWidth="1"/>
    <col min="8924" max="8925" width="12.6640625" style="281" customWidth="1"/>
    <col min="8926" max="8927" width="0.5546875" style="281" customWidth="1"/>
    <col min="8928" max="8929" width="12.6640625" style="281" customWidth="1"/>
    <col min="8930" max="8930" width="0.5546875" style="281" customWidth="1"/>
    <col min="8931" max="8932" width="12.6640625" style="281" customWidth="1"/>
    <col min="8933" max="8933" width="11.6640625" style="281" bestFit="1" customWidth="1"/>
    <col min="8934" max="8934" width="0.6640625" style="281" customWidth="1"/>
    <col min="8935" max="8935" width="10.6640625" style="281" bestFit="1" customWidth="1"/>
    <col min="8936" max="9174" width="9.109375" style="281"/>
    <col min="9175" max="9175" width="1.33203125" style="281" customWidth="1"/>
    <col min="9176" max="9176" width="43.5546875" style="281" customWidth="1"/>
    <col min="9177" max="9178" width="12.6640625" style="281" customWidth="1"/>
    <col min="9179" max="9179" width="0.5546875" style="281" customWidth="1"/>
    <col min="9180" max="9181" width="12.6640625" style="281" customWidth="1"/>
    <col min="9182" max="9183" width="0.5546875" style="281" customWidth="1"/>
    <col min="9184" max="9185" width="12.6640625" style="281" customWidth="1"/>
    <col min="9186" max="9186" width="0.5546875" style="281" customWidth="1"/>
    <col min="9187" max="9188" width="12.6640625" style="281" customWidth="1"/>
    <col min="9189" max="9189" width="11.6640625" style="281" bestFit="1" customWidth="1"/>
    <col min="9190" max="9190" width="0.6640625" style="281" customWidth="1"/>
    <col min="9191" max="9191" width="10.6640625" style="281" bestFit="1" customWidth="1"/>
    <col min="9192" max="9430" width="9.109375" style="281"/>
    <col min="9431" max="9431" width="1.33203125" style="281" customWidth="1"/>
    <col min="9432" max="9432" width="43.5546875" style="281" customWidth="1"/>
    <col min="9433" max="9434" width="12.6640625" style="281" customWidth="1"/>
    <col min="9435" max="9435" width="0.5546875" style="281" customWidth="1"/>
    <col min="9436" max="9437" width="12.6640625" style="281" customWidth="1"/>
    <col min="9438" max="9439" width="0.5546875" style="281" customWidth="1"/>
    <col min="9440" max="9441" width="12.6640625" style="281" customWidth="1"/>
    <col min="9442" max="9442" width="0.5546875" style="281" customWidth="1"/>
    <col min="9443" max="9444" width="12.6640625" style="281" customWidth="1"/>
    <col min="9445" max="9445" width="11.6640625" style="281" bestFit="1" customWidth="1"/>
    <col min="9446" max="9446" width="0.6640625" style="281" customWidth="1"/>
    <col min="9447" max="9447" width="10.6640625" style="281" bestFit="1" customWidth="1"/>
    <col min="9448" max="9686" width="9.109375" style="281"/>
    <col min="9687" max="9687" width="1.33203125" style="281" customWidth="1"/>
    <col min="9688" max="9688" width="43.5546875" style="281" customWidth="1"/>
    <col min="9689" max="9690" width="12.6640625" style="281" customWidth="1"/>
    <col min="9691" max="9691" width="0.5546875" style="281" customWidth="1"/>
    <col min="9692" max="9693" width="12.6640625" style="281" customWidth="1"/>
    <col min="9694" max="9695" width="0.5546875" style="281" customWidth="1"/>
    <col min="9696" max="9697" width="12.6640625" style="281" customWidth="1"/>
    <col min="9698" max="9698" width="0.5546875" style="281" customWidth="1"/>
    <col min="9699" max="9700" width="12.6640625" style="281" customWidth="1"/>
    <col min="9701" max="9701" width="11.6640625" style="281" bestFit="1" customWidth="1"/>
    <col min="9702" max="9702" width="0.6640625" style="281" customWidth="1"/>
    <col min="9703" max="9703" width="10.6640625" style="281" bestFit="1" customWidth="1"/>
    <col min="9704" max="9942" width="9.109375" style="281"/>
    <col min="9943" max="9943" width="1.33203125" style="281" customWidth="1"/>
    <col min="9944" max="9944" width="43.5546875" style="281" customWidth="1"/>
    <col min="9945" max="9946" width="12.6640625" style="281" customWidth="1"/>
    <col min="9947" max="9947" width="0.5546875" style="281" customWidth="1"/>
    <col min="9948" max="9949" width="12.6640625" style="281" customWidth="1"/>
    <col min="9950" max="9951" width="0.5546875" style="281" customWidth="1"/>
    <col min="9952" max="9953" width="12.6640625" style="281" customWidth="1"/>
    <col min="9954" max="9954" width="0.5546875" style="281" customWidth="1"/>
    <col min="9955" max="9956" width="12.6640625" style="281" customWidth="1"/>
    <col min="9957" max="9957" width="11.6640625" style="281" bestFit="1" customWidth="1"/>
    <col min="9958" max="9958" width="0.6640625" style="281" customWidth="1"/>
    <col min="9959" max="9959" width="10.6640625" style="281" bestFit="1" customWidth="1"/>
    <col min="9960" max="10198" width="9.109375" style="281"/>
    <col min="10199" max="10199" width="1.33203125" style="281" customWidth="1"/>
    <col min="10200" max="10200" width="43.5546875" style="281" customWidth="1"/>
    <col min="10201" max="10202" width="12.6640625" style="281" customWidth="1"/>
    <col min="10203" max="10203" width="0.5546875" style="281" customWidth="1"/>
    <col min="10204" max="10205" width="12.6640625" style="281" customWidth="1"/>
    <col min="10206" max="10207" width="0.5546875" style="281" customWidth="1"/>
    <col min="10208" max="10209" width="12.6640625" style="281" customWidth="1"/>
    <col min="10210" max="10210" width="0.5546875" style="281" customWidth="1"/>
    <col min="10211" max="10212" width="12.6640625" style="281" customWidth="1"/>
    <col min="10213" max="10213" width="11.6640625" style="281" bestFit="1" customWidth="1"/>
    <col min="10214" max="10214" width="0.6640625" style="281" customWidth="1"/>
    <col min="10215" max="10215" width="10.6640625" style="281" bestFit="1" customWidth="1"/>
    <col min="10216" max="10454" width="9.109375" style="281"/>
    <col min="10455" max="10455" width="1.33203125" style="281" customWidth="1"/>
    <col min="10456" max="10456" width="43.5546875" style="281" customWidth="1"/>
    <col min="10457" max="10458" width="12.6640625" style="281" customWidth="1"/>
    <col min="10459" max="10459" width="0.5546875" style="281" customWidth="1"/>
    <col min="10460" max="10461" width="12.6640625" style="281" customWidth="1"/>
    <col min="10462" max="10463" width="0.5546875" style="281" customWidth="1"/>
    <col min="10464" max="10465" width="12.6640625" style="281" customWidth="1"/>
    <col min="10466" max="10466" width="0.5546875" style="281" customWidth="1"/>
    <col min="10467" max="10468" width="12.6640625" style="281" customWidth="1"/>
    <col min="10469" max="10469" width="11.6640625" style="281" bestFit="1" customWidth="1"/>
    <col min="10470" max="10470" width="0.6640625" style="281" customWidth="1"/>
    <col min="10471" max="10471" width="10.6640625" style="281" bestFit="1" customWidth="1"/>
    <col min="10472" max="10710" width="9.109375" style="281"/>
    <col min="10711" max="10711" width="1.33203125" style="281" customWidth="1"/>
    <col min="10712" max="10712" width="43.5546875" style="281" customWidth="1"/>
    <col min="10713" max="10714" width="12.6640625" style="281" customWidth="1"/>
    <col min="10715" max="10715" width="0.5546875" style="281" customWidth="1"/>
    <col min="10716" max="10717" width="12.6640625" style="281" customWidth="1"/>
    <col min="10718" max="10719" width="0.5546875" style="281" customWidth="1"/>
    <col min="10720" max="10721" width="12.6640625" style="281" customWidth="1"/>
    <col min="10722" max="10722" width="0.5546875" style="281" customWidth="1"/>
    <col min="10723" max="10724" width="12.6640625" style="281" customWidth="1"/>
    <col min="10725" max="10725" width="11.6640625" style="281" bestFit="1" customWidth="1"/>
    <col min="10726" max="10726" width="0.6640625" style="281" customWidth="1"/>
    <col min="10727" max="10727" width="10.6640625" style="281" bestFit="1" customWidth="1"/>
    <col min="10728" max="10966" width="9.109375" style="281"/>
    <col min="10967" max="10967" width="1.33203125" style="281" customWidth="1"/>
    <col min="10968" max="10968" width="43.5546875" style="281" customWidth="1"/>
    <col min="10969" max="10970" width="12.6640625" style="281" customWidth="1"/>
    <col min="10971" max="10971" width="0.5546875" style="281" customWidth="1"/>
    <col min="10972" max="10973" width="12.6640625" style="281" customWidth="1"/>
    <col min="10974" max="10975" width="0.5546875" style="281" customWidth="1"/>
    <col min="10976" max="10977" width="12.6640625" style="281" customWidth="1"/>
    <col min="10978" max="10978" width="0.5546875" style="281" customWidth="1"/>
    <col min="10979" max="10980" width="12.6640625" style="281" customWidth="1"/>
    <col min="10981" max="10981" width="11.6640625" style="281" bestFit="1" customWidth="1"/>
    <col min="10982" max="10982" width="0.6640625" style="281" customWidth="1"/>
    <col min="10983" max="10983" width="10.6640625" style="281" bestFit="1" customWidth="1"/>
    <col min="10984" max="11222" width="9.109375" style="281"/>
    <col min="11223" max="11223" width="1.33203125" style="281" customWidth="1"/>
    <col min="11224" max="11224" width="43.5546875" style="281" customWidth="1"/>
    <col min="11225" max="11226" width="12.6640625" style="281" customWidth="1"/>
    <col min="11227" max="11227" width="0.5546875" style="281" customWidth="1"/>
    <col min="11228" max="11229" width="12.6640625" style="281" customWidth="1"/>
    <col min="11230" max="11231" width="0.5546875" style="281" customWidth="1"/>
    <col min="11232" max="11233" width="12.6640625" style="281" customWidth="1"/>
    <col min="11234" max="11234" width="0.5546875" style="281" customWidth="1"/>
    <col min="11235" max="11236" width="12.6640625" style="281" customWidth="1"/>
    <col min="11237" max="11237" width="11.6640625" style="281" bestFit="1" customWidth="1"/>
    <col min="11238" max="11238" width="0.6640625" style="281" customWidth="1"/>
    <col min="11239" max="11239" width="10.6640625" style="281" bestFit="1" customWidth="1"/>
    <col min="11240" max="11478" width="9.109375" style="281"/>
    <col min="11479" max="11479" width="1.33203125" style="281" customWidth="1"/>
    <col min="11480" max="11480" width="43.5546875" style="281" customWidth="1"/>
    <col min="11481" max="11482" width="12.6640625" style="281" customWidth="1"/>
    <col min="11483" max="11483" width="0.5546875" style="281" customWidth="1"/>
    <col min="11484" max="11485" width="12.6640625" style="281" customWidth="1"/>
    <col min="11486" max="11487" width="0.5546875" style="281" customWidth="1"/>
    <col min="11488" max="11489" width="12.6640625" style="281" customWidth="1"/>
    <col min="11490" max="11490" width="0.5546875" style="281" customWidth="1"/>
    <col min="11491" max="11492" width="12.6640625" style="281" customWidth="1"/>
    <col min="11493" max="11493" width="11.6640625" style="281" bestFit="1" customWidth="1"/>
    <col min="11494" max="11494" width="0.6640625" style="281" customWidth="1"/>
    <col min="11495" max="11495" width="10.6640625" style="281" bestFit="1" customWidth="1"/>
    <col min="11496" max="11734" width="9.109375" style="281"/>
    <col min="11735" max="11735" width="1.33203125" style="281" customWidth="1"/>
    <col min="11736" max="11736" width="43.5546875" style="281" customWidth="1"/>
    <col min="11737" max="11738" width="12.6640625" style="281" customWidth="1"/>
    <col min="11739" max="11739" width="0.5546875" style="281" customWidth="1"/>
    <col min="11740" max="11741" width="12.6640625" style="281" customWidth="1"/>
    <col min="11742" max="11743" width="0.5546875" style="281" customWidth="1"/>
    <col min="11744" max="11745" width="12.6640625" style="281" customWidth="1"/>
    <col min="11746" max="11746" width="0.5546875" style="281" customWidth="1"/>
    <col min="11747" max="11748" width="12.6640625" style="281" customWidth="1"/>
    <col min="11749" max="11749" width="11.6640625" style="281" bestFit="1" customWidth="1"/>
    <col min="11750" max="11750" width="0.6640625" style="281" customWidth="1"/>
    <col min="11751" max="11751" width="10.6640625" style="281" bestFit="1" customWidth="1"/>
    <col min="11752" max="11990" width="9.109375" style="281"/>
    <col min="11991" max="11991" width="1.33203125" style="281" customWidth="1"/>
    <col min="11992" max="11992" width="43.5546875" style="281" customWidth="1"/>
    <col min="11993" max="11994" width="12.6640625" style="281" customWidth="1"/>
    <col min="11995" max="11995" width="0.5546875" style="281" customWidth="1"/>
    <col min="11996" max="11997" width="12.6640625" style="281" customWidth="1"/>
    <col min="11998" max="11999" width="0.5546875" style="281" customWidth="1"/>
    <col min="12000" max="12001" width="12.6640625" style="281" customWidth="1"/>
    <col min="12002" max="12002" width="0.5546875" style="281" customWidth="1"/>
    <col min="12003" max="12004" width="12.6640625" style="281" customWidth="1"/>
    <col min="12005" max="12005" width="11.6640625" style="281" bestFit="1" customWidth="1"/>
    <col min="12006" max="12006" width="0.6640625" style="281" customWidth="1"/>
    <col min="12007" max="12007" width="10.6640625" style="281" bestFit="1" customWidth="1"/>
    <col min="12008" max="12246" width="9.109375" style="281"/>
    <col min="12247" max="12247" width="1.33203125" style="281" customWidth="1"/>
    <col min="12248" max="12248" width="43.5546875" style="281" customWidth="1"/>
    <col min="12249" max="12250" width="12.6640625" style="281" customWidth="1"/>
    <col min="12251" max="12251" width="0.5546875" style="281" customWidth="1"/>
    <col min="12252" max="12253" width="12.6640625" style="281" customWidth="1"/>
    <col min="12254" max="12255" width="0.5546875" style="281" customWidth="1"/>
    <col min="12256" max="12257" width="12.6640625" style="281" customWidth="1"/>
    <col min="12258" max="12258" width="0.5546875" style="281" customWidth="1"/>
    <col min="12259" max="12260" width="12.6640625" style="281" customWidth="1"/>
    <col min="12261" max="12261" width="11.6640625" style="281" bestFit="1" customWidth="1"/>
    <col min="12262" max="12262" width="0.6640625" style="281" customWidth="1"/>
    <col min="12263" max="12263" width="10.6640625" style="281" bestFit="1" customWidth="1"/>
    <col min="12264" max="12502" width="9.109375" style="281"/>
    <col min="12503" max="12503" width="1.33203125" style="281" customWidth="1"/>
    <col min="12504" max="12504" width="43.5546875" style="281" customWidth="1"/>
    <col min="12505" max="12506" width="12.6640625" style="281" customWidth="1"/>
    <col min="12507" max="12507" width="0.5546875" style="281" customWidth="1"/>
    <col min="12508" max="12509" width="12.6640625" style="281" customWidth="1"/>
    <col min="12510" max="12511" width="0.5546875" style="281" customWidth="1"/>
    <col min="12512" max="12513" width="12.6640625" style="281" customWidth="1"/>
    <col min="12514" max="12514" width="0.5546875" style="281" customWidth="1"/>
    <col min="12515" max="12516" width="12.6640625" style="281" customWidth="1"/>
    <col min="12517" max="12517" width="11.6640625" style="281" bestFit="1" customWidth="1"/>
    <col min="12518" max="12518" width="0.6640625" style="281" customWidth="1"/>
    <col min="12519" max="12519" width="10.6640625" style="281" bestFit="1" customWidth="1"/>
    <col min="12520" max="12758" width="9.109375" style="281"/>
    <col min="12759" max="12759" width="1.33203125" style="281" customWidth="1"/>
    <col min="12760" max="12760" width="43.5546875" style="281" customWidth="1"/>
    <col min="12761" max="12762" width="12.6640625" style="281" customWidth="1"/>
    <col min="12763" max="12763" width="0.5546875" style="281" customWidth="1"/>
    <col min="12764" max="12765" width="12.6640625" style="281" customWidth="1"/>
    <col min="12766" max="12767" width="0.5546875" style="281" customWidth="1"/>
    <col min="12768" max="12769" width="12.6640625" style="281" customWidth="1"/>
    <col min="12770" max="12770" width="0.5546875" style="281" customWidth="1"/>
    <col min="12771" max="12772" width="12.6640625" style="281" customWidth="1"/>
    <col min="12773" max="12773" width="11.6640625" style="281" bestFit="1" customWidth="1"/>
    <col min="12774" max="12774" width="0.6640625" style="281" customWidth="1"/>
    <col min="12775" max="12775" width="10.6640625" style="281" bestFit="1" customWidth="1"/>
    <col min="12776" max="13014" width="9.109375" style="281"/>
    <col min="13015" max="13015" width="1.33203125" style="281" customWidth="1"/>
    <col min="13016" max="13016" width="43.5546875" style="281" customWidth="1"/>
    <col min="13017" max="13018" width="12.6640625" style="281" customWidth="1"/>
    <col min="13019" max="13019" width="0.5546875" style="281" customWidth="1"/>
    <col min="13020" max="13021" width="12.6640625" style="281" customWidth="1"/>
    <col min="13022" max="13023" width="0.5546875" style="281" customWidth="1"/>
    <col min="13024" max="13025" width="12.6640625" style="281" customWidth="1"/>
    <col min="13026" max="13026" width="0.5546875" style="281" customWidth="1"/>
    <col min="13027" max="13028" width="12.6640625" style="281" customWidth="1"/>
    <col min="13029" max="13029" width="11.6640625" style="281" bestFit="1" customWidth="1"/>
    <col min="13030" max="13030" width="0.6640625" style="281" customWidth="1"/>
    <col min="13031" max="13031" width="10.6640625" style="281" bestFit="1" customWidth="1"/>
    <col min="13032" max="13270" width="9.109375" style="281"/>
    <col min="13271" max="13271" width="1.33203125" style="281" customWidth="1"/>
    <col min="13272" max="13272" width="43.5546875" style="281" customWidth="1"/>
    <col min="13273" max="13274" width="12.6640625" style="281" customWidth="1"/>
    <col min="13275" max="13275" width="0.5546875" style="281" customWidth="1"/>
    <col min="13276" max="13277" width="12.6640625" style="281" customWidth="1"/>
    <col min="13278" max="13279" width="0.5546875" style="281" customWidth="1"/>
    <col min="13280" max="13281" width="12.6640625" style="281" customWidth="1"/>
    <col min="13282" max="13282" width="0.5546875" style="281" customWidth="1"/>
    <col min="13283" max="13284" width="12.6640625" style="281" customWidth="1"/>
    <col min="13285" max="13285" width="11.6640625" style="281" bestFit="1" customWidth="1"/>
    <col min="13286" max="13286" width="0.6640625" style="281" customWidth="1"/>
    <col min="13287" max="13287" width="10.6640625" style="281" bestFit="1" customWidth="1"/>
    <col min="13288" max="13526" width="9.109375" style="281"/>
    <col min="13527" max="13527" width="1.33203125" style="281" customWidth="1"/>
    <col min="13528" max="13528" width="43.5546875" style="281" customWidth="1"/>
    <col min="13529" max="13530" width="12.6640625" style="281" customWidth="1"/>
    <col min="13531" max="13531" width="0.5546875" style="281" customWidth="1"/>
    <col min="13532" max="13533" width="12.6640625" style="281" customWidth="1"/>
    <col min="13534" max="13535" width="0.5546875" style="281" customWidth="1"/>
    <col min="13536" max="13537" width="12.6640625" style="281" customWidth="1"/>
    <col min="13538" max="13538" width="0.5546875" style="281" customWidth="1"/>
    <col min="13539" max="13540" width="12.6640625" style="281" customWidth="1"/>
    <col min="13541" max="13541" width="11.6640625" style="281" bestFit="1" customWidth="1"/>
    <col min="13542" max="13542" width="0.6640625" style="281" customWidth="1"/>
    <col min="13543" max="13543" width="10.6640625" style="281" bestFit="1" customWidth="1"/>
    <col min="13544" max="13782" width="9.109375" style="281"/>
    <col min="13783" max="13783" width="1.33203125" style="281" customWidth="1"/>
    <col min="13784" max="13784" width="43.5546875" style="281" customWidth="1"/>
    <col min="13785" max="13786" width="12.6640625" style="281" customWidth="1"/>
    <col min="13787" max="13787" width="0.5546875" style="281" customWidth="1"/>
    <col min="13788" max="13789" width="12.6640625" style="281" customWidth="1"/>
    <col min="13790" max="13791" width="0.5546875" style="281" customWidth="1"/>
    <col min="13792" max="13793" width="12.6640625" style="281" customWidth="1"/>
    <col min="13794" max="13794" width="0.5546875" style="281" customWidth="1"/>
    <col min="13795" max="13796" width="12.6640625" style="281" customWidth="1"/>
    <col min="13797" max="13797" width="11.6640625" style="281" bestFit="1" customWidth="1"/>
    <col min="13798" max="13798" width="0.6640625" style="281" customWidth="1"/>
    <col min="13799" max="13799" width="10.6640625" style="281" bestFit="1" customWidth="1"/>
    <col min="13800" max="14038" width="9.109375" style="281"/>
    <col min="14039" max="14039" width="1.33203125" style="281" customWidth="1"/>
    <col min="14040" max="14040" width="43.5546875" style="281" customWidth="1"/>
    <col min="14041" max="14042" width="12.6640625" style="281" customWidth="1"/>
    <col min="14043" max="14043" width="0.5546875" style="281" customWidth="1"/>
    <col min="14044" max="14045" width="12.6640625" style="281" customWidth="1"/>
    <col min="14046" max="14047" width="0.5546875" style="281" customWidth="1"/>
    <col min="14048" max="14049" width="12.6640625" style="281" customWidth="1"/>
    <col min="14050" max="14050" width="0.5546875" style="281" customWidth="1"/>
    <col min="14051" max="14052" width="12.6640625" style="281" customWidth="1"/>
    <col min="14053" max="14053" width="11.6640625" style="281" bestFit="1" customWidth="1"/>
    <col min="14054" max="14054" width="0.6640625" style="281" customWidth="1"/>
    <col min="14055" max="14055" width="10.6640625" style="281" bestFit="1" customWidth="1"/>
    <col min="14056" max="14294" width="9.109375" style="281"/>
    <col min="14295" max="14295" width="1.33203125" style="281" customWidth="1"/>
    <col min="14296" max="14296" width="43.5546875" style="281" customWidth="1"/>
    <col min="14297" max="14298" width="12.6640625" style="281" customWidth="1"/>
    <col min="14299" max="14299" width="0.5546875" style="281" customWidth="1"/>
    <col min="14300" max="14301" width="12.6640625" style="281" customWidth="1"/>
    <col min="14302" max="14303" width="0.5546875" style="281" customWidth="1"/>
    <col min="14304" max="14305" width="12.6640625" style="281" customWidth="1"/>
    <col min="14306" max="14306" width="0.5546875" style="281" customWidth="1"/>
    <col min="14307" max="14308" width="12.6640625" style="281" customWidth="1"/>
    <col min="14309" max="14309" width="11.6640625" style="281" bestFit="1" customWidth="1"/>
    <col min="14310" max="14310" width="0.6640625" style="281" customWidth="1"/>
    <col min="14311" max="14311" width="10.6640625" style="281" bestFit="1" customWidth="1"/>
    <col min="14312" max="14550" width="9.109375" style="281"/>
    <col min="14551" max="14551" width="1.33203125" style="281" customWidth="1"/>
    <col min="14552" max="14552" width="43.5546875" style="281" customWidth="1"/>
    <col min="14553" max="14554" width="12.6640625" style="281" customWidth="1"/>
    <col min="14555" max="14555" width="0.5546875" style="281" customWidth="1"/>
    <col min="14556" max="14557" width="12.6640625" style="281" customWidth="1"/>
    <col min="14558" max="14559" width="0.5546875" style="281" customWidth="1"/>
    <col min="14560" max="14561" width="12.6640625" style="281" customWidth="1"/>
    <col min="14562" max="14562" width="0.5546875" style="281" customWidth="1"/>
    <col min="14563" max="14564" width="12.6640625" style="281" customWidth="1"/>
    <col min="14565" max="14565" width="11.6640625" style="281" bestFit="1" customWidth="1"/>
    <col min="14566" max="14566" width="0.6640625" style="281" customWidth="1"/>
    <col min="14567" max="14567" width="10.6640625" style="281" bestFit="1" customWidth="1"/>
    <col min="14568" max="14806" width="9.109375" style="281"/>
    <col min="14807" max="14807" width="1.33203125" style="281" customWidth="1"/>
    <col min="14808" max="14808" width="43.5546875" style="281" customWidth="1"/>
    <col min="14809" max="14810" width="12.6640625" style="281" customWidth="1"/>
    <col min="14811" max="14811" width="0.5546875" style="281" customWidth="1"/>
    <col min="14812" max="14813" width="12.6640625" style="281" customWidth="1"/>
    <col min="14814" max="14815" width="0.5546875" style="281" customWidth="1"/>
    <col min="14816" max="14817" width="12.6640625" style="281" customWidth="1"/>
    <col min="14818" max="14818" width="0.5546875" style="281" customWidth="1"/>
    <col min="14819" max="14820" width="12.6640625" style="281" customWidth="1"/>
    <col min="14821" max="14821" width="11.6640625" style="281" bestFit="1" customWidth="1"/>
    <col min="14822" max="14822" width="0.6640625" style="281" customWidth="1"/>
    <col min="14823" max="14823" width="10.6640625" style="281" bestFit="1" customWidth="1"/>
    <col min="14824" max="15062" width="9.109375" style="281"/>
    <col min="15063" max="15063" width="1.33203125" style="281" customWidth="1"/>
    <col min="15064" max="15064" width="43.5546875" style="281" customWidth="1"/>
    <col min="15065" max="15066" width="12.6640625" style="281" customWidth="1"/>
    <col min="15067" max="15067" width="0.5546875" style="281" customWidth="1"/>
    <col min="15068" max="15069" width="12.6640625" style="281" customWidth="1"/>
    <col min="15070" max="15071" width="0.5546875" style="281" customWidth="1"/>
    <col min="15072" max="15073" width="12.6640625" style="281" customWidth="1"/>
    <col min="15074" max="15074" width="0.5546875" style="281" customWidth="1"/>
    <col min="15075" max="15076" width="12.6640625" style="281" customWidth="1"/>
    <col min="15077" max="15077" width="11.6640625" style="281" bestFit="1" customWidth="1"/>
    <col min="15078" max="15078" width="0.6640625" style="281" customWidth="1"/>
    <col min="15079" max="15079" width="10.6640625" style="281" bestFit="1" customWidth="1"/>
    <col min="15080" max="15318" width="9.109375" style="281"/>
    <col min="15319" max="15319" width="1.33203125" style="281" customWidth="1"/>
    <col min="15320" max="15320" width="43.5546875" style="281" customWidth="1"/>
    <col min="15321" max="15322" width="12.6640625" style="281" customWidth="1"/>
    <col min="15323" max="15323" width="0.5546875" style="281" customWidth="1"/>
    <col min="15324" max="15325" width="12.6640625" style="281" customWidth="1"/>
    <col min="15326" max="15327" width="0.5546875" style="281" customWidth="1"/>
    <col min="15328" max="15329" width="12.6640625" style="281" customWidth="1"/>
    <col min="15330" max="15330" width="0.5546875" style="281" customWidth="1"/>
    <col min="15331" max="15332" width="12.6640625" style="281" customWidth="1"/>
    <col min="15333" max="15333" width="11.6640625" style="281" bestFit="1" customWidth="1"/>
    <col min="15334" max="15334" width="0.6640625" style="281" customWidth="1"/>
    <col min="15335" max="15335" width="10.6640625" style="281" bestFit="1" customWidth="1"/>
    <col min="15336" max="15574" width="9.109375" style="281"/>
    <col min="15575" max="15575" width="1.33203125" style="281" customWidth="1"/>
    <col min="15576" max="15576" width="43.5546875" style="281" customWidth="1"/>
    <col min="15577" max="15578" width="12.6640625" style="281" customWidth="1"/>
    <col min="15579" max="15579" width="0.5546875" style="281" customWidth="1"/>
    <col min="15580" max="15581" width="12.6640625" style="281" customWidth="1"/>
    <col min="15582" max="15583" width="0.5546875" style="281" customWidth="1"/>
    <col min="15584" max="15585" width="12.6640625" style="281" customWidth="1"/>
    <col min="15586" max="15586" width="0.5546875" style="281" customWidth="1"/>
    <col min="15587" max="15588" width="12.6640625" style="281" customWidth="1"/>
    <col min="15589" max="15589" width="11.6640625" style="281" bestFit="1" customWidth="1"/>
    <col min="15590" max="15590" width="0.6640625" style="281" customWidth="1"/>
    <col min="15591" max="15591" width="10.6640625" style="281" bestFit="1" customWidth="1"/>
    <col min="15592" max="15830" width="9.109375" style="281"/>
    <col min="15831" max="15831" width="1.33203125" style="281" customWidth="1"/>
    <col min="15832" max="15832" width="43.5546875" style="281" customWidth="1"/>
    <col min="15833" max="15834" width="12.6640625" style="281" customWidth="1"/>
    <col min="15835" max="15835" width="0.5546875" style="281" customWidth="1"/>
    <col min="15836" max="15837" width="12.6640625" style="281" customWidth="1"/>
    <col min="15838" max="15839" width="0.5546875" style="281" customWidth="1"/>
    <col min="15840" max="15841" width="12.6640625" style="281" customWidth="1"/>
    <col min="15842" max="15842" width="0.5546875" style="281" customWidth="1"/>
    <col min="15843" max="15844" width="12.6640625" style="281" customWidth="1"/>
    <col min="15845" max="15845" width="11.6640625" style="281" bestFit="1" customWidth="1"/>
    <col min="15846" max="15846" width="0.6640625" style="281" customWidth="1"/>
    <col min="15847" max="15847" width="10.6640625" style="281" bestFit="1" customWidth="1"/>
    <col min="15848" max="16086" width="9.109375" style="281"/>
    <col min="16087" max="16087" width="1.33203125" style="281" customWidth="1"/>
    <col min="16088" max="16088" width="43.5546875" style="281" customWidth="1"/>
    <col min="16089" max="16090" width="12.6640625" style="281" customWidth="1"/>
    <col min="16091" max="16091" width="0.5546875" style="281" customWidth="1"/>
    <col min="16092" max="16093" width="12.6640625" style="281" customWidth="1"/>
    <col min="16094" max="16095" width="0.5546875" style="281" customWidth="1"/>
    <col min="16096" max="16097" width="12.6640625" style="281" customWidth="1"/>
    <col min="16098" max="16098" width="0.5546875" style="281" customWidth="1"/>
    <col min="16099" max="16100" width="12.6640625" style="281" customWidth="1"/>
    <col min="16101" max="16101" width="11.6640625" style="281" bestFit="1" customWidth="1"/>
    <col min="16102" max="16102" width="0.6640625" style="281" customWidth="1"/>
    <col min="16103" max="16103" width="10.6640625" style="281" bestFit="1" customWidth="1"/>
    <col min="16104" max="16384" width="9.109375" style="281"/>
  </cols>
  <sheetData>
    <row r="1" spans="1:14">
      <c r="A1" s="178">
        <f>+'N2-13-REN - FSE'!A1+1</f>
        <v>14</v>
      </c>
      <c r="B1" s="179"/>
      <c r="C1" s="179"/>
    </row>
    <row r="2" spans="1:14" ht="15.6">
      <c r="A2" s="179"/>
      <c r="B2" s="179"/>
      <c r="C2" s="639" t="str">
        <f>Índice!D20</f>
        <v>Quadro N2-14-REN - Gastos com pessoal e nº de efetivos</v>
      </c>
      <c r="D2" s="639"/>
      <c r="E2" s="639"/>
      <c r="F2" s="639"/>
    </row>
    <row r="3" spans="1:14" ht="15" customHeight="1">
      <c r="N3" s="103" t="s">
        <v>331</v>
      </c>
    </row>
    <row r="4" spans="1:14" ht="32.25" customHeight="1">
      <c r="D4" s="643" t="s">
        <v>133</v>
      </c>
      <c r="E4" s="643"/>
      <c r="F4" s="329"/>
      <c r="G4" s="643" t="s">
        <v>2</v>
      </c>
      <c r="H4" s="643"/>
      <c r="I4" s="328"/>
      <c r="J4" s="326" t="s">
        <v>361</v>
      </c>
      <c r="K4" s="326" t="s">
        <v>362</v>
      </c>
      <c r="L4" s="326" t="s">
        <v>363</v>
      </c>
      <c r="M4" s="96"/>
      <c r="N4" s="326" t="s">
        <v>361</v>
      </c>
    </row>
    <row r="5" spans="1:14" ht="18.75" customHeight="1">
      <c r="D5" s="324" t="s">
        <v>333</v>
      </c>
      <c r="E5" s="324" t="s">
        <v>334</v>
      </c>
      <c r="F5" s="219"/>
      <c r="G5" s="324" t="s">
        <v>333</v>
      </c>
      <c r="H5" s="324" t="s">
        <v>334</v>
      </c>
      <c r="I5" s="328"/>
      <c r="J5" s="629" t="s">
        <v>333</v>
      </c>
      <c r="K5" s="629"/>
      <c r="L5" s="629"/>
      <c r="M5" s="96"/>
      <c r="N5" s="323" t="s">
        <v>334</v>
      </c>
    </row>
    <row r="6" spans="1:14">
      <c r="D6" s="450" t="s">
        <v>457</v>
      </c>
      <c r="E6" s="450" t="s">
        <v>458</v>
      </c>
      <c r="F6" s="96"/>
      <c r="G6" s="450" t="s">
        <v>459</v>
      </c>
      <c r="H6" s="450" t="s">
        <v>460</v>
      </c>
      <c r="I6" s="147"/>
      <c r="J6" s="106" t="s">
        <v>461</v>
      </c>
      <c r="K6" s="442" t="s">
        <v>462</v>
      </c>
      <c r="L6" s="106" t="s">
        <v>463</v>
      </c>
      <c r="M6" s="146"/>
      <c r="N6" s="106" t="s">
        <v>464</v>
      </c>
    </row>
    <row r="7" spans="1:14">
      <c r="D7" s="100"/>
      <c r="E7" s="100"/>
      <c r="F7" s="100"/>
      <c r="G7" s="100"/>
      <c r="H7" s="100"/>
      <c r="J7" s="100"/>
      <c r="K7" s="100"/>
      <c r="L7" s="100"/>
      <c r="N7" s="100"/>
    </row>
    <row r="8" spans="1:14">
      <c r="C8" s="281" t="s">
        <v>134</v>
      </c>
      <c r="D8" s="276"/>
      <c r="E8" s="276"/>
      <c r="F8" s="276"/>
      <c r="G8" s="276"/>
      <c r="H8" s="276"/>
      <c r="J8" s="276"/>
      <c r="K8" s="276"/>
      <c r="L8" s="276"/>
      <c r="M8" s="285"/>
      <c r="N8" s="276"/>
    </row>
    <row r="9" spans="1:14">
      <c r="C9" s="281" t="s">
        <v>135</v>
      </c>
      <c r="D9" s="276"/>
      <c r="E9" s="276"/>
      <c r="F9" s="276"/>
      <c r="G9" s="276"/>
      <c r="H9" s="276"/>
      <c r="J9" s="276"/>
      <c r="K9" s="276"/>
      <c r="L9" s="276"/>
      <c r="N9" s="276"/>
    </row>
    <row r="10" spans="1:14">
      <c r="C10" s="281" t="s">
        <v>136</v>
      </c>
      <c r="D10" s="276"/>
      <c r="E10" s="276"/>
      <c r="F10" s="276"/>
      <c r="G10" s="276"/>
      <c r="H10" s="276"/>
      <c r="J10" s="276"/>
      <c r="K10" s="276"/>
      <c r="L10" s="276"/>
      <c r="N10" s="276"/>
    </row>
    <row r="11" spans="1:14">
      <c r="C11" s="281" t="s">
        <v>27</v>
      </c>
      <c r="D11" s="276"/>
      <c r="E11" s="276"/>
      <c r="F11" s="276"/>
      <c r="G11" s="276"/>
      <c r="H11" s="276"/>
      <c r="J11" s="276"/>
      <c r="K11" s="276"/>
      <c r="L11" s="276"/>
      <c r="N11" s="276"/>
    </row>
    <row r="12" spans="1:14" ht="14.4" thickBot="1">
      <c r="D12" s="280"/>
      <c r="E12" s="280"/>
      <c r="F12" s="276"/>
      <c r="G12" s="280"/>
      <c r="H12" s="280"/>
      <c r="J12" s="280"/>
      <c r="K12" s="280"/>
      <c r="L12" s="280"/>
      <c r="N12" s="280"/>
    </row>
    <row r="13" spans="1:14" ht="14.4" thickTop="1">
      <c r="D13" s="285"/>
      <c r="E13" s="285"/>
      <c r="G13" s="285"/>
      <c r="H13" s="285"/>
      <c r="J13" s="285"/>
      <c r="K13" s="285"/>
      <c r="L13" s="285"/>
    </row>
    <row r="17" spans="3:14">
      <c r="C17" s="195" t="s">
        <v>252</v>
      </c>
      <c r="D17" s="100"/>
      <c r="E17" s="100"/>
      <c r="F17" s="183"/>
      <c r="G17" s="98"/>
      <c r="H17" s="98"/>
    </row>
    <row r="18" spans="3:14" ht="19.5" customHeight="1">
      <c r="C18" s="286"/>
      <c r="D18" s="652" t="s">
        <v>168</v>
      </c>
      <c r="E18" s="652"/>
      <c r="G18" s="652" t="s">
        <v>169</v>
      </c>
      <c r="H18" s="652"/>
    </row>
    <row r="19" spans="3:14" ht="18.75" customHeight="1">
      <c r="C19" s="439" t="s">
        <v>104</v>
      </c>
      <c r="D19" s="283" t="s">
        <v>333</v>
      </c>
      <c r="E19" s="283" t="s">
        <v>334</v>
      </c>
      <c r="F19" s="284"/>
      <c r="G19" s="283" t="s">
        <v>333</v>
      </c>
      <c r="H19" s="283" t="s">
        <v>334</v>
      </c>
    </row>
    <row r="20" spans="3:14">
      <c r="C20" s="98"/>
      <c r="D20" s="183"/>
      <c r="E20" s="183"/>
      <c r="G20" s="202"/>
      <c r="H20" s="202"/>
    </row>
    <row r="21" spans="3:14">
      <c r="C21" s="197" t="s">
        <v>156</v>
      </c>
      <c r="D21" s="287"/>
      <c r="E21" s="287"/>
      <c r="G21" s="287"/>
      <c r="H21" s="287"/>
      <c r="J21" s="288"/>
      <c r="K21" s="288"/>
      <c r="M21" s="288"/>
      <c r="N21" s="288"/>
    </row>
    <row r="22" spans="3:14">
      <c r="C22" s="197" t="s">
        <v>157</v>
      </c>
      <c r="D22" s="287"/>
      <c r="E22" s="287"/>
      <c r="G22" s="287"/>
      <c r="H22" s="287"/>
      <c r="J22" s="288"/>
      <c r="K22" s="288"/>
      <c r="M22" s="288"/>
      <c r="N22" s="288"/>
    </row>
    <row r="23" spans="3:14">
      <c r="C23" s="197" t="s">
        <v>158</v>
      </c>
      <c r="D23" s="287"/>
      <c r="E23" s="287"/>
      <c r="G23" s="287"/>
      <c r="H23" s="287"/>
      <c r="J23" s="288"/>
      <c r="K23" s="288"/>
      <c r="M23" s="288"/>
      <c r="N23" s="288"/>
    </row>
    <row r="24" spans="3:14">
      <c r="C24" s="197" t="s">
        <v>159</v>
      </c>
      <c r="D24" s="287"/>
      <c r="E24" s="287"/>
      <c r="G24" s="287"/>
      <c r="H24" s="287"/>
      <c r="J24" s="288"/>
      <c r="K24" s="288"/>
      <c r="M24" s="288"/>
      <c r="N24" s="288"/>
    </row>
    <row r="25" spans="3:14">
      <c r="C25" s="197" t="s">
        <v>160</v>
      </c>
      <c r="D25" s="287"/>
      <c r="E25" s="287"/>
      <c r="G25" s="287"/>
      <c r="H25" s="287"/>
      <c r="J25" s="288"/>
      <c r="K25" s="288"/>
      <c r="M25" s="288"/>
      <c r="N25" s="288"/>
    </row>
    <row r="26" spans="3:14">
      <c r="C26" s="197" t="s">
        <v>161</v>
      </c>
      <c r="D26" s="287"/>
      <c r="E26" s="287"/>
      <c r="G26" s="287"/>
      <c r="H26" s="287"/>
      <c r="J26" s="288"/>
      <c r="K26" s="288"/>
      <c r="M26" s="288"/>
      <c r="N26" s="288"/>
    </row>
    <row r="27" spans="3:14">
      <c r="C27" s="197" t="s">
        <v>162</v>
      </c>
      <c r="D27" s="287"/>
      <c r="E27" s="287"/>
      <c r="G27" s="287"/>
      <c r="H27" s="287"/>
      <c r="J27" s="288"/>
      <c r="K27" s="288"/>
      <c r="M27" s="288"/>
      <c r="N27" s="288"/>
    </row>
    <row r="28" spans="3:14">
      <c r="C28" s="197" t="s">
        <v>163</v>
      </c>
      <c r="D28" s="287"/>
      <c r="E28" s="287"/>
      <c r="G28" s="287"/>
      <c r="H28" s="287"/>
      <c r="J28" s="288"/>
      <c r="K28" s="288"/>
      <c r="M28" s="288"/>
      <c r="N28" s="288"/>
    </row>
    <row r="29" spans="3:14">
      <c r="C29" s="197" t="s">
        <v>164</v>
      </c>
      <c r="D29" s="287"/>
      <c r="E29" s="287"/>
      <c r="G29" s="287"/>
      <c r="H29" s="287"/>
      <c r="J29" s="288"/>
      <c r="K29" s="288"/>
      <c r="M29" s="288"/>
      <c r="N29" s="288"/>
    </row>
    <row r="30" spans="3:14">
      <c r="C30" s="197" t="s">
        <v>165</v>
      </c>
      <c r="D30" s="287"/>
      <c r="E30" s="287"/>
      <c r="G30" s="287"/>
      <c r="H30" s="287"/>
      <c r="J30" s="288"/>
      <c r="K30" s="288"/>
      <c r="M30" s="288"/>
      <c r="N30" s="288"/>
    </row>
    <row r="31" spans="3:14">
      <c r="C31" s="197" t="s">
        <v>166</v>
      </c>
      <c r="D31" s="287"/>
      <c r="E31" s="287"/>
      <c r="G31" s="287"/>
      <c r="H31" s="287"/>
      <c r="J31" s="288"/>
      <c r="K31" s="288"/>
      <c r="M31" s="288"/>
      <c r="N31" s="288"/>
    </row>
    <row r="32" spans="3:14">
      <c r="C32" s="197" t="s">
        <v>167</v>
      </c>
      <c r="D32" s="287"/>
      <c r="E32" s="287"/>
      <c r="G32" s="287"/>
      <c r="H32" s="287"/>
      <c r="J32" s="288"/>
      <c r="K32" s="288"/>
      <c r="M32" s="288"/>
      <c r="N32" s="288"/>
    </row>
    <row r="33" spans="3:14">
      <c r="C33" s="289" t="s">
        <v>170</v>
      </c>
      <c r="D33" s="290"/>
      <c r="E33" s="290"/>
      <c r="G33" s="290"/>
      <c r="H33" s="290"/>
      <c r="J33" s="288"/>
      <c r="K33" s="288"/>
      <c r="M33" s="288"/>
      <c r="N33" s="288"/>
    </row>
    <row r="34" spans="3:14" ht="13.5" thickBot="1">
      <c r="C34" s="289" t="s">
        <v>171</v>
      </c>
      <c r="D34" s="291"/>
      <c r="E34" s="291"/>
      <c r="G34" s="291"/>
      <c r="H34" s="291"/>
      <c r="J34" s="288"/>
      <c r="K34" s="288"/>
      <c r="M34" s="288"/>
      <c r="N34" s="288"/>
    </row>
    <row r="35" spans="3:14" ht="13.5" thickTop="1">
      <c r="C35" s="98"/>
      <c r="D35" s="100"/>
      <c r="E35" s="100"/>
      <c r="F35" s="183"/>
      <c r="G35" s="98"/>
      <c r="H35" s="98"/>
    </row>
    <row r="36" spans="3:14">
      <c r="D36" s="292"/>
      <c r="E36" s="292"/>
      <c r="G36" s="292"/>
      <c r="H36" s="292"/>
    </row>
    <row r="37" spans="3:14">
      <c r="C37" s="292"/>
      <c r="D37" s="292"/>
      <c r="E37" s="292"/>
      <c r="F37" s="292"/>
      <c r="G37" s="292"/>
      <c r="H37" s="292"/>
    </row>
    <row r="44" spans="3:14" ht="9.75" customHeight="1"/>
  </sheetData>
  <mergeCells count="6">
    <mergeCell ref="C2:F2"/>
    <mergeCell ref="J5:L5"/>
    <mergeCell ref="D4:E4"/>
    <mergeCell ref="D18:E18"/>
    <mergeCell ref="G4:H4"/>
    <mergeCell ref="G18:H1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&amp;L29/04/2015&amp;R&amp;F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="112" zoomScaleNormal="112" workbookViewId="0">
      <selection activeCell="D25" sqref="D25"/>
    </sheetView>
  </sheetViews>
  <sheetFormatPr defaultColWidth="9.109375" defaultRowHeight="13.8"/>
  <cols>
    <col min="1" max="1" width="8.109375" style="97" customWidth="1"/>
    <col min="2" max="2" width="2.5546875" style="98" customWidth="1"/>
    <col min="3" max="3" width="65.88671875" style="98" bestFit="1" customWidth="1"/>
    <col min="4" max="4" width="13.88671875" style="98" customWidth="1"/>
    <col min="5" max="5" width="1.6640625" style="100" customWidth="1"/>
    <col min="6" max="7" width="13.6640625" style="98" customWidth="1"/>
    <col min="8" max="16384" width="9.109375" style="98"/>
  </cols>
  <sheetData>
    <row r="1" spans="1:10">
      <c r="A1" s="178">
        <f>+'N2-14-REN - Pessoal'!A1+1</f>
        <v>15</v>
      </c>
      <c r="B1" s="179"/>
      <c r="C1" s="179"/>
      <c r="D1" s="179"/>
    </row>
    <row r="2" spans="1:10" ht="15.6">
      <c r="A2" s="179"/>
      <c r="B2" s="179"/>
      <c r="C2" s="250" t="str">
        <f>Índice!D21</f>
        <v>Quadro N2-15-REN - Gastos ambientais</v>
      </c>
      <c r="D2" s="293"/>
    </row>
    <row r="3" spans="1:10">
      <c r="C3" s="184"/>
      <c r="D3" s="184"/>
      <c r="G3" s="103" t="s">
        <v>331</v>
      </c>
    </row>
    <row r="4" spans="1:10" ht="30" customHeight="1">
      <c r="C4" s="184"/>
      <c r="D4" s="184"/>
    </row>
    <row r="5" spans="1:10" ht="9" customHeight="1">
      <c r="C5" s="294"/>
      <c r="D5" s="294"/>
      <c r="F5" s="652" t="s">
        <v>2</v>
      </c>
      <c r="G5" s="652"/>
    </row>
    <row r="6" spans="1:10" s="191" customFormat="1" ht="19.5" customHeight="1">
      <c r="A6" s="295"/>
      <c r="C6" s="189" t="s">
        <v>104</v>
      </c>
      <c r="D6" s="190" t="s">
        <v>306</v>
      </c>
      <c r="E6" s="190"/>
      <c r="F6" s="296" t="s">
        <v>333</v>
      </c>
      <c r="G6" s="296" t="s">
        <v>334</v>
      </c>
    </row>
    <row r="7" spans="1:10">
      <c r="E7" s="192"/>
      <c r="F7" s="193"/>
      <c r="G7" s="193"/>
    </row>
    <row r="8" spans="1:10">
      <c r="C8" s="98" t="s">
        <v>137</v>
      </c>
      <c r="D8" s="294"/>
      <c r="E8" s="192"/>
      <c r="F8" s="193"/>
      <c r="G8" s="193"/>
    </row>
    <row r="9" spans="1:10">
      <c r="C9" s="197" t="s">
        <v>138</v>
      </c>
      <c r="D9" s="294"/>
      <c r="E9" s="192"/>
      <c r="F9" s="297"/>
      <c r="G9" s="297"/>
      <c r="J9" s="193"/>
    </row>
    <row r="10" spans="1:10">
      <c r="C10" s="197" t="s">
        <v>139</v>
      </c>
      <c r="D10" s="294"/>
      <c r="E10" s="192"/>
      <c r="F10" s="297"/>
      <c r="G10" s="297"/>
      <c r="J10" s="193"/>
    </row>
    <row r="11" spans="1:10">
      <c r="D11" s="294"/>
      <c r="E11" s="192"/>
      <c r="F11" s="196"/>
      <c r="G11" s="196"/>
      <c r="J11" s="193"/>
    </row>
    <row r="12" spans="1:10" ht="16.5" customHeight="1">
      <c r="C12" s="298" t="s">
        <v>140</v>
      </c>
      <c r="D12" s="299"/>
      <c r="E12" s="192"/>
      <c r="F12" s="199"/>
      <c r="G12" s="199"/>
      <c r="J12" s="193"/>
    </row>
    <row r="13" spans="1:10">
      <c r="D13" s="294"/>
      <c r="F13" s="193"/>
      <c r="G13" s="193"/>
      <c r="J13" s="193"/>
    </row>
    <row r="14" spans="1:10">
      <c r="C14" s="300" t="s">
        <v>141</v>
      </c>
      <c r="D14" s="294"/>
      <c r="E14" s="192"/>
      <c r="F14" s="297"/>
      <c r="G14" s="297"/>
      <c r="J14" s="193"/>
    </row>
    <row r="15" spans="1:10">
      <c r="C15" s="128"/>
      <c r="D15" s="294"/>
      <c r="E15" s="192"/>
      <c r="F15" s="196"/>
      <c r="G15" s="196"/>
      <c r="J15" s="193"/>
    </row>
    <row r="16" spans="1:10" ht="20.25" customHeight="1">
      <c r="C16" s="298" t="s">
        <v>142</v>
      </c>
      <c r="D16" s="299"/>
      <c r="E16" s="192"/>
      <c r="F16" s="199"/>
      <c r="G16" s="199"/>
      <c r="J16" s="193"/>
    </row>
    <row r="17" spans="1:10">
      <c r="C17" s="128"/>
      <c r="D17" s="294"/>
      <c r="E17" s="192"/>
      <c r="F17" s="196"/>
      <c r="G17" s="196"/>
      <c r="J17" s="193"/>
    </row>
    <row r="18" spans="1:10" ht="19.5" customHeight="1" thickBot="1">
      <c r="A18" s="98"/>
      <c r="C18" s="298" t="s">
        <v>321</v>
      </c>
      <c r="D18" s="299"/>
      <c r="F18" s="201"/>
      <c r="G18" s="201"/>
      <c r="J18" s="193"/>
    </row>
    <row r="19" spans="1:10" ht="19.5" customHeight="1" thickTop="1">
      <c r="A19" s="98"/>
      <c r="C19" s="298"/>
      <c r="D19" s="299"/>
      <c r="F19" s="200"/>
      <c r="G19" s="200"/>
      <c r="J19" s="193"/>
    </row>
    <row r="20" spans="1:10" ht="19.5" customHeight="1">
      <c r="A20" s="98"/>
      <c r="C20" s="300" t="s">
        <v>246</v>
      </c>
      <c r="D20" s="294"/>
      <c r="F20" s="301"/>
      <c r="G20" s="301"/>
      <c r="J20" s="193"/>
    </row>
    <row r="21" spans="1:10" ht="19.5" customHeight="1" thickBot="1">
      <c r="A21" s="98"/>
      <c r="C21" s="298" t="s">
        <v>322</v>
      </c>
      <c r="D21" s="299"/>
      <c r="F21" s="201"/>
      <c r="G21" s="201"/>
      <c r="J21" s="193"/>
    </row>
    <row r="22" spans="1:10" ht="19.5" customHeight="1" thickTop="1">
      <c r="A22" s="98"/>
      <c r="C22" s="298"/>
      <c r="D22" s="299"/>
      <c r="F22" s="200"/>
      <c r="G22" s="200"/>
      <c r="J22" s="193"/>
    </row>
    <row r="23" spans="1:10">
      <c r="A23" s="98"/>
      <c r="F23" s="193"/>
      <c r="G23" s="193"/>
    </row>
    <row r="24" spans="1:10">
      <c r="A24" s="98"/>
    </row>
    <row r="25" spans="1:10">
      <c r="A25" s="98"/>
      <c r="F25" s="302"/>
      <c r="G25" s="302"/>
    </row>
    <row r="26" spans="1:10">
      <c r="A26" s="98"/>
      <c r="F26" s="302"/>
      <c r="G26" s="302"/>
    </row>
    <row r="27" spans="1:10">
      <c r="A27" s="98"/>
      <c r="F27" s="302"/>
      <c r="G27" s="302"/>
    </row>
    <row r="33" ht="9.75" customHeight="1"/>
  </sheetData>
  <mergeCells count="1">
    <mergeCell ref="F5:G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&amp;L29/04/2015&amp;R&amp;F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zoomScaleNormal="100" workbookViewId="0">
      <selection activeCell="C36" sqref="C36"/>
    </sheetView>
  </sheetViews>
  <sheetFormatPr defaultColWidth="9.109375" defaultRowHeight="13.8"/>
  <cols>
    <col min="1" max="1" width="9.5546875" style="181" bestFit="1" customWidth="1"/>
    <col min="2" max="2" width="2.5546875" style="98" customWidth="1"/>
    <col min="3" max="3" width="51.109375" style="98" customWidth="1"/>
    <col min="4" max="4" width="11.109375" style="100" customWidth="1"/>
    <col min="5" max="6" width="16" style="183" customWidth="1"/>
    <col min="7" max="7" width="1.33203125" style="100" customWidth="1"/>
    <col min="8" max="9" width="16" style="104" customWidth="1"/>
    <col min="10" max="10" width="1.6640625" style="98" customWidth="1"/>
    <col min="11" max="13" width="17.33203125" style="98" customWidth="1"/>
    <col min="14" max="14" width="2.44140625" style="98" customWidth="1"/>
    <col min="15" max="15" width="17" style="98" customWidth="1"/>
    <col min="16" max="16384" width="9.109375" style="98"/>
  </cols>
  <sheetData>
    <row r="1" spans="1:15">
      <c r="A1" s="178">
        <f>+'N2-15-REN - Gastos ambientais'!A1+1</f>
        <v>16</v>
      </c>
      <c r="B1" s="179"/>
      <c r="C1" s="179"/>
    </row>
    <row r="2" spans="1:15" ht="15.6">
      <c r="A2" s="179"/>
      <c r="B2" s="179"/>
      <c r="C2" s="639" t="str">
        <f>Índice!D22</f>
        <v>Quadro N2-16-REN - Outros gastos e rendimentos e outros rendimentos e ganhos</v>
      </c>
      <c r="D2" s="639"/>
      <c r="E2" s="639"/>
      <c r="F2" s="639"/>
    </row>
    <row r="4" spans="1:15">
      <c r="C4" s="303"/>
      <c r="D4" s="304"/>
      <c r="E4" s="303"/>
      <c r="F4" s="303"/>
    </row>
    <row r="5" spans="1:15">
      <c r="C5" s="217"/>
      <c r="D5" s="305"/>
    </row>
    <row r="6" spans="1:15">
      <c r="C6" s="195"/>
      <c r="G6" s="200"/>
    </row>
    <row r="7" spans="1:15">
      <c r="C7" s="182"/>
      <c r="G7" s="200"/>
    </row>
    <row r="8" spans="1:15">
      <c r="C8" s="184"/>
      <c r="G8" s="200"/>
      <c r="O8" s="103" t="s">
        <v>331</v>
      </c>
    </row>
    <row r="9" spans="1:15" ht="41.25" customHeight="1">
      <c r="C9" s="659" t="s">
        <v>104</v>
      </c>
      <c r="E9" s="656" t="s">
        <v>1</v>
      </c>
      <c r="F9" s="656"/>
      <c r="G9" s="222"/>
      <c r="H9" s="657" t="s">
        <v>2</v>
      </c>
      <c r="I9" s="657"/>
      <c r="K9" s="326" t="s">
        <v>361</v>
      </c>
      <c r="L9" s="326" t="s">
        <v>362</v>
      </c>
      <c r="M9" s="326" t="s">
        <v>363</v>
      </c>
      <c r="O9" s="326" t="s">
        <v>361</v>
      </c>
    </row>
    <row r="10" spans="1:15" s="191" customFormat="1">
      <c r="A10" s="188"/>
      <c r="C10" s="659"/>
      <c r="D10" s="598"/>
      <c r="E10" s="296" t="s">
        <v>333</v>
      </c>
      <c r="F10" s="296" t="s">
        <v>334</v>
      </c>
      <c r="G10" s="200"/>
      <c r="H10" s="296" t="s">
        <v>333</v>
      </c>
      <c r="I10" s="296" t="s">
        <v>334</v>
      </c>
      <c r="K10" s="629" t="s">
        <v>333</v>
      </c>
      <c r="L10" s="629"/>
      <c r="M10" s="629"/>
      <c r="N10" s="98"/>
      <c r="O10" s="323" t="s">
        <v>334</v>
      </c>
    </row>
    <row r="11" spans="1:15" s="191" customFormat="1">
      <c r="A11" s="188"/>
      <c r="C11" s="643"/>
      <c r="D11" s="598"/>
      <c r="E11" s="450" t="s">
        <v>457</v>
      </c>
      <c r="F11" s="450" t="s">
        <v>458</v>
      </c>
      <c r="G11" s="96"/>
      <c r="H11" s="450" t="s">
        <v>459</v>
      </c>
      <c r="I11" s="450" t="s">
        <v>460</v>
      </c>
      <c r="J11" s="147"/>
      <c r="K11" s="106" t="s">
        <v>461</v>
      </c>
      <c r="L11" s="442" t="s">
        <v>462</v>
      </c>
      <c r="M11" s="106" t="s">
        <v>463</v>
      </c>
      <c r="N11" s="146"/>
      <c r="O11" s="106" t="s">
        <v>464</v>
      </c>
    </row>
    <row r="12" spans="1:15" ht="5.25" customHeight="1">
      <c r="D12" s="192"/>
      <c r="G12" s="200"/>
      <c r="H12" s="202"/>
      <c r="I12" s="202"/>
      <c r="K12" s="202"/>
      <c r="L12" s="202"/>
      <c r="M12" s="202"/>
      <c r="O12" s="202"/>
    </row>
    <row r="13" spans="1:15">
      <c r="C13" s="195" t="s">
        <v>46</v>
      </c>
      <c r="D13" s="192"/>
      <c r="G13" s="200"/>
      <c r="H13" s="183"/>
      <c r="I13" s="183"/>
      <c r="K13" s="183"/>
      <c r="L13" s="183"/>
      <c r="M13" s="183"/>
      <c r="O13" s="183"/>
    </row>
    <row r="14" spans="1:15">
      <c r="C14" s="197" t="s">
        <v>143</v>
      </c>
      <c r="E14" s="193"/>
      <c r="F14" s="193"/>
      <c r="G14" s="200"/>
      <c r="H14" s="193"/>
      <c r="I14" s="193"/>
      <c r="K14" s="193"/>
      <c r="L14" s="193"/>
      <c r="M14" s="193"/>
      <c r="O14" s="193"/>
    </row>
    <row r="15" spans="1:15">
      <c r="C15" s="197" t="s">
        <v>144</v>
      </c>
      <c r="E15" s="193"/>
      <c r="F15" s="193"/>
      <c r="G15" s="200"/>
      <c r="H15" s="193"/>
      <c r="I15" s="193"/>
      <c r="K15" s="193"/>
      <c r="L15" s="193"/>
      <c r="M15" s="193"/>
      <c r="O15" s="193"/>
    </row>
    <row r="16" spans="1:15">
      <c r="C16" s="197" t="s">
        <v>145</v>
      </c>
      <c r="E16" s="193"/>
      <c r="F16" s="193"/>
      <c r="G16" s="200"/>
      <c r="H16" s="193"/>
      <c r="I16" s="193"/>
      <c r="K16" s="193"/>
      <c r="L16" s="193"/>
      <c r="M16" s="193"/>
      <c r="O16" s="193"/>
    </row>
    <row r="17" spans="3:15">
      <c r="C17" s="197" t="s">
        <v>148</v>
      </c>
      <c r="E17" s="193"/>
      <c r="F17" s="193"/>
      <c r="G17" s="200"/>
      <c r="H17" s="193"/>
      <c r="I17" s="193"/>
      <c r="K17" s="193"/>
      <c r="L17" s="193"/>
      <c r="M17" s="193"/>
      <c r="O17" s="193"/>
    </row>
    <row r="18" spans="3:15">
      <c r="C18" s="197" t="s">
        <v>46</v>
      </c>
      <c r="E18" s="193"/>
      <c r="F18" s="193"/>
      <c r="G18" s="200"/>
      <c r="H18" s="193"/>
      <c r="I18" s="193"/>
      <c r="K18" s="193"/>
      <c r="L18" s="193"/>
      <c r="M18" s="193"/>
      <c r="O18" s="193"/>
    </row>
    <row r="19" spans="3:15">
      <c r="C19" s="197"/>
      <c r="E19" s="193"/>
      <c r="F19" s="193"/>
      <c r="G19" s="200"/>
      <c r="H19" s="193"/>
      <c r="I19" s="193"/>
      <c r="K19" s="193"/>
      <c r="L19" s="193"/>
      <c r="M19" s="193"/>
      <c r="O19" s="193"/>
    </row>
    <row r="20" spans="3:15" ht="14.4" thickBot="1">
      <c r="C20" s="298" t="s">
        <v>150</v>
      </c>
      <c r="E20" s="201"/>
      <c r="F20" s="201"/>
      <c r="G20" s="200"/>
      <c r="H20" s="201"/>
      <c r="I20" s="201"/>
      <c r="K20" s="201"/>
      <c r="L20" s="201"/>
      <c r="M20" s="201"/>
      <c r="O20" s="201"/>
    </row>
    <row r="21" spans="3:15" ht="14.4" thickTop="1">
      <c r="C21" s="298"/>
      <c r="E21" s="200"/>
      <c r="F21" s="200"/>
      <c r="G21" s="200"/>
      <c r="H21" s="200"/>
      <c r="I21" s="200"/>
      <c r="J21" s="200"/>
      <c r="K21" s="200"/>
      <c r="L21" s="200"/>
      <c r="M21" s="200"/>
      <c r="O21" s="200"/>
    </row>
    <row r="22" spans="3:15">
      <c r="C22" s="197" t="s">
        <v>149</v>
      </c>
      <c r="E22" s="193"/>
      <c r="F22" s="193"/>
      <c r="G22" s="200"/>
      <c r="H22" s="193"/>
      <c r="I22" s="306"/>
      <c r="K22" s="193"/>
      <c r="L22" s="193"/>
      <c r="M22" s="193"/>
      <c r="O22" s="193"/>
    </row>
    <row r="23" spans="3:15" ht="14.4" thickBot="1">
      <c r="C23" s="195" t="s">
        <v>151</v>
      </c>
      <c r="E23" s="201"/>
      <c r="F23" s="201"/>
      <c r="G23" s="200"/>
      <c r="H23" s="201"/>
      <c r="I23" s="201"/>
      <c r="K23" s="201"/>
      <c r="L23" s="201"/>
      <c r="M23" s="201"/>
      <c r="O23" s="201"/>
    </row>
    <row r="24" spans="3:15" ht="14.4" thickTop="1">
      <c r="C24" s="195"/>
      <c r="E24" s="200"/>
      <c r="F24" s="200"/>
      <c r="H24" s="200"/>
      <c r="I24" s="200"/>
      <c r="K24" s="200"/>
      <c r="L24" s="200"/>
      <c r="M24" s="200"/>
      <c r="O24" s="200"/>
    </row>
    <row r="25" spans="3:15">
      <c r="C25" s="195"/>
      <c r="E25" s="98"/>
      <c r="F25" s="98"/>
      <c r="G25" s="98"/>
      <c r="H25" s="98"/>
      <c r="I25" s="98"/>
      <c r="L25" s="193"/>
    </row>
    <row r="26" spans="3:15">
      <c r="C26" s="195"/>
      <c r="E26" s="200"/>
      <c r="F26" s="200"/>
      <c r="H26" s="200"/>
      <c r="I26" s="200"/>
      <c r="L26" s="193"/>
    </row>
    <row r="27" spans="3:15">
      <c r="E27" s="193"/>
      <c r="F27" s="193"/>
      <c r="H27" s="194"/>
      <c r="I27" s="194"/>
      <c r="L27" s="193"/>
    </row>
    <row r="28" spans="3:15">
      <c r="L28" s="193"/>
      <c r="O28" s="451" t="s">
        <v>331</v>
      </c>
    </row>
    <row r="29" spans="3:15" ht="33" customHeight="1">
      <c r="C29" s="659" t="s">
        <v>104</v>
      </c>
      <c r="D29" s="658"/>
      <c r="E29" s="657" t="s">
        <v>1</v>
      </c>
      <c r="F29" s="657"/>
      <c r="G29" s="329"/>
      <c r="H29" s="657" t="s">
        <v>2</v>
      </c>
      <c r="I29" s="657"/>
      <c r="J29" s="330"/>
      <c r="K29" s="326" t="s">
        <v>361</v>
      </c>
      <c r="L29" s="326" t="s">
        <v>362</v>
      </c>
      <c r="M29" s="326" t="s">
        <v>363</v>
      </c>
      <c r="O29" s="326" t="s">
        <v>361</v>
      </c>
    </row>
    <row r="30" spans="3:15">
      <c r="C30" s="659"/>
      <c r="D30" s="658"/>
      <c r="E30" s="296" t="s">
        <v>333</v>
      </c>
      <c r="F30" s="296" t="s">
        <v>334</v>
      </c>
      <c r="G30" s="200"/>
      <c r="H30" s="296" t="s">
        <v>333</v>
      </c>
      <c r="I30" s="296" t="s">
        <v>334</v>
      </c>
      <c r="K30" s="629" t="s">
        <v>333</v>
      </c>
      <c r="L30" s="629"/>
      <c r="M30" s="629"/>
      <c r="O30" s="323" t="s">
        <v>334</v>
      </c>
    </row>
    <row r="31" spans="3:15">
      <c r="C31" s="643"/>
      <c r="D31" s="597"/>
      <c r="E31" s="450" t="s">
        <v>457</v>
      </c>
      <c r="F31" s="450" t="s">
        <v>458</v>
      </c>
      <c r="G31" s="96"/>
      <c r="H31" s="450" t="s">
        <v>459</v>
      </c>
      <c r="I31" s="450" t="s">
        <v>460</v>
      </c>
      <c r="J31" s="147"/>
      <c r="K31" s="106" t="s">
        <v>461</v>
      </c>
      <c r="L31" s="442" t="s">
        <v>462</v>
      </c>
      <c r="M31" s="106" t="s">
        <v>463</v>
      </c>
      <c r="N31" s="146"/>
      <c r="O31" s="106" t="s">
        <v>464</v>
      </c>
    </row>
    <row r="32" spans="3:15">
      <c r="C32" s="303" t="s">
        <v>45</v>
      </c>
      <c r="H32" s="183"/>
      <c r="I32" s="183"/>
      <c r="L32" s="193"/>
    </row>
    <row r="33" spans="3:15">
      <c r="D33" s="274"/>
      <c r="E33" s="307"/>
      <c r="F33" s="193"/>
      <c r="H33" s="307"/>
      <c r="I33" s="193"/>
      <c r="L33" s="193"/>
    </row>
    <row r="34" spans="3:15">
      <c r="C34" s="197" t="s">
        <v>622</v>
      </c>
      <c r="D34" s="274"/>
      <c r="E34" s="307"/>
      <c r="F34" s="193"/>
      <c r="H34" s="307"/>
      <c r="I34" s="193"/>
      <c r="L34" s="193"/>
    </row>
    <row r="35" spans="3:15">
      <c r="C35" s="197" t="s">
        <v>723</v>
      </c>
      <c r="D35" s="274"/>
      <c r="E35" s="307"/>
      <c r="F35" s="193"/>
      <c r="H35" s="307"/>
      <c r="I35" s="193"/>
      <c r="L35" s="193"/>
    </row>
    <row r="36" spans="3:15">
      <c r="C36" s="197" t="s">
        <v>483</v>
      </c>
      <c r="D36" s="274"/>
      <c r="E36" s="307"/>
      <c r="F36" s="193"/>
      <c r="H36" s="307"/>
      <c r="I36" s="193"/>
      <c r="L36" s="193"/>
    </row>
    <row r="37" spans="3:15">
      <c r="C37" s="197" t="s">
        <v>243</v>
      </c>
      <c r="D37" s="274"/>
      <c r="E37" s="307"/>
      <c r="F37" s="193"/>
      <c r="H37" s="307"/>
      <c r="I37" s="193"/>
      <c r="L37" s="193"/>
    </row>
    <row r="38" spans="3:15">
      <c r="C38" s="197" t="s">
        <v>152</v>
      </c>
      <c r="D38" s="274"/>
      <c r="E38" s="307"/>
      <c r="F38" s="193"/>
      <c r="H38" s="307"/>
      <c r="I38" s="193"/>
      <c r="L38" s="193"/>
    </row>
    <row r="39" spans="3:15">
      <c r="C39" s="197" t="s">
        <v>45</v>
      </c>
      <c r="D39" s="274"/>
      <c r="E39" s="307"/>
      <c r="F39" s="193"/>
      <c r="H39" s="307"/>
      <c r="I39" s="193"/>
      <c r="L39" s="193"/>
    </row>
    <row r="40" spans="3:15" ht="13.5" thickBot="1">
      <c r="C40" s="308" t="s">
        <v>155</v>
      </c>
      <c r="E40" s="201"/>
      <c r="F40" s="201"/>
      <c r="H40" s="201"/>
      <c r="I40" s="201"/>
      <c r="K40" s="201"/>
      <c r="L40" s="201"/>
      <c r="M40" s="201"/>
      <c r="O40" s="201"/>
    </row>
    <row r="41" spans="3:15" ht="9.75" customHeight="1" thickTop="1">
      <c r="C41" s="128"/>
      <c r="H41" s="183"/>
      <c r="I41" s="183"/>
      <c r="L41" s="193"/>
    </row>
    <row r="42" spans="3:15">
      <c r="C42" s="128"/>
      <c r="D42" s="98"/>
      <c r="E42" s="98"/>
      <c r="F42" s="98"/>
      <c r="G42" s="98"/>
      <c r="H42" s="98"/>
      <c r="I42" s="98"/>
      <c r="L42" s="193"/>
    </row>
    <row r="43" spans="3:15">
      <c r="C43" s="197" t="s">
        <v>153</v>
      </c>
      <c r="E43" s="193"/>
      <c r="F43" s="193"/>
      <c r="H43" s="193"/>
      <c r="I43" s="193"/>
      <c r="K43" s="193"/>
      <c r="L43" s="193"/>
      <c r="M43" s="193"/>
      <c r="O43" s="193"/>
    </row>
    <row r="44" spans="3:15">
      <c r="C44" s="197" t="s">
        <v>154</v>
      </c>
      <c r="E44" s="193"/>
      <c r="F44" s="193"/>
      <c r="H44" s="193"/>
      <c r="I44" s="193"/>
      <c r="K44" s="193"/>
      <c r="L44" s="193"/>
      <c r="M44" s="193"/>
      <c r="O44" s="193"/>
    </row>
    <row r="45" spans="3:15" ht="13.5" thickBot="1">
      <c r="C45" s="308" t="s">
        <v>621</v>
      </c>
      <c r="E45" s="201"/>
      <c r="F45" s="201"/>
      <c r="H45" s="201"/>
      <c r="I45" s="201"/>
      <c r="K45" s="201"/>
      <c r="L45" s="201"/>
      <c r="M45" s="201"/>
      <c r="O45" s="201"/>
    </row>
    <row r="46" spans="3:15" ht="13.5" thickTop="1">
      <c r="H46" s="194"/>
      <c r="I46" s="194"/>
      <c r="L46" s="193"/>
    </row>
    <row r="47" spans="3:15">
      <c r="L47" s="193"/>
      <c r="N47" s="193"/>
    </row>
  </sheetData>
  <mergeCells count="10">
    <mergeCell ref="K10:M10"/>
    <mergeCell ref="K30:M30"/>
    <mergeCell ref="C2:F2"/>
    <mergeCell ref="E9:F9"/>
    <mergeCell ref="H9:I9"/>
    <mergeCell ref="E29:F29"/>
    <mergeCell ref="H29:I29"/>
    <mergeCell ref="D29:D30"/>
    <mergeCell ref="C9:C11"/>
    <mergeCell ref="C29:C31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Footer>&amp;L29/04/2015&amp;R&amp;F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zoomScaleNormal="100" workbookViewId="0">
      <selection activeCell="C8" sqref="C8:G8"/>
    </sheetView>
  </sheetViews>
  <sheetFormatPr defaultColWidth="9.109375" defaultRowHeight="13.8"/>
  <cols>
    <col min="1" max="1" width="9.5546875" style="181" bestFit="1" customWidth="1"/>
    <col min="2" max="2" width="2.5546875" style="98" customWidth="1"/>
    <col min="3" max="3" width="45.6640625" style="312" customWidth="1"/>
    <col min="4" max="4" width="13.88671875" style="312" bestFit="1" customWidth="1"/>
    <col min="5" max="5" width="10.33203125" style="312" bestFit="1" customWidth="1"/>
    <col min="6" max="6" width="3.33203125" style="312" customWidth="1"/>
    <col min="7" max="7" width="13.6640625" style="311" customWidth="1"/>
    <col min="8" max="8" width="1.6640625" style="98" customWidth="1"/>
    <col min="9" max="9" width="11.109375" style="98" bestFit="1" customWidth="1"/>
    <col min="10" max="16384" width="9.109375" style="98"/>
  </cols>
  <sheetData>
    <row r="1" spans="1:9">
      <c r="A1" s="8">
        <f>+'N2-16-REN Outros gastos e rend'!A1+1</f>
        <v>17</v>
      </c>
      <c r="B1" s="9"/>
      <c r="C1" s="9"/>
      <c r="D1" s="9"/>
      <c r="E1" s="9"/>
      <c r="F1" s="9"/>
      <c r="G1" s="309"/>
    </row>
    <row r="2" spans="1:9" ht="15.6">
      <c r="A2" s="9"/>
      <c r="B2" s="9"/>
      <c r="C2" s="639" t="str">
        <f>Índice!D23</f>
        <v>Quadro N2-17-REN - Movimentos da conta PPEC</v>
      </c>
      <c r="D2" s="639"/>
      <c r="E2" s="310"/>
      <c r="F2" s="310"/>
    </row>
    <row r="3" spans="1:9">
      <c r="A3" s="9"/>
      <c r="B3" s="9"/>
      <c r="C3" s="310"/>
      <c r="D3" s="310"/>
      <c r="E3" s="310"/>
      <c r="F3" s="310"/>
    </row>
    <row r="4" spans="1:9">
      <c r="A4" s="9"/>
      <c r="B4" s="9"/>
      <c r="C4" s="310"/>
      <c r="D4" s="310"/>
      <c r="E4" s="310"/>
      <c r="F4" s="310"/>
    </row>
    <row r="5" spans="1:9">
      <c r="C5" s="271" t="s">
        <v>298</v>
      </c>
      <c r="D5" s="271"/>
      <c r="E5" s="271"/>
      <c r="F5" s="271"/>
    </row>
    <row r="6" spans="1:9">
      <c r="C6" s="182" t="s">
        <v>337</v>
      </c>
      <c r="D6" s="182"/>
      <c r="E6" s="182"/>
      <c r="F6" s="182"/>
      <c r="G6" s="183"/>
    </row>
    <row r="7" spans="1:9">
      <c r="C7" s="98"/>
      <c r="D7" s="184"/>
      <c r="E7" s="184"/>
      <c r="F7" s="184"/>
      <c r="G7" s="451" t="s">
        <v>331</v>
      </c>
    </row>
    <row r="8" spans="1:9" s="191" customFormat="1" ht="22.5" customHeight="1">
      <c r="A8" s="188"/>
      <c r="C8" s="460" t="s">
        <v>104</v>
      </c>
      <c r="D8" s="460"/>
      <c r="E8" s="460"/>
      <c r="F8" s="460"/>
      <c r="G8" s="296" t="s">
        <v>333</v>
      </c>
    </row>
    <row r="9" spans="1:9">
      <c r="C9" s="98"/>
      <c r="D9" s="98"/>
      <c r="E9" s="98"/>
      <c r="F9" s="98"/>
      <c r="G9" s="183"/>
      <c r="H9" s="183"/>
    </row>
    <row r="10" spans="1:9">
      <c r="C10" s="461" t="s">
        <v>488</v>
      </c>
      <c r="D10" s="461"/>
      <c r="E10" s="461"/>
      <c r="F10" s="461"/>
      <c r="G10" s="193"/>
      <c r="H10" s="183"/>
      <c r="I10" s="193"/>
    </row>
    <row r="11" spans="1:9">
      <c r="C11" s="300" t="s">
        <v>338</v>
      </c>
      <c r="D11" s="300"/>
      <c r="E11" s="300"/>
      <c r="F11" s="300"/>
      <c r="G11" s="193"/>
      <c r="H11" s="183"/>
    </row>
    <row r="12" spans="1:9">
      <c r="C12" s="193" t="s">
        <v>339</v>
      </c>
      <c r="D12" s="128"/>
      <c r="E12" s="128"/>
      <c r="F12" s="128"/>
      <c r="G12" s="193"/>
      <c r="H12" s="183"/>
    </row>
    <row r="13" spans="1:9">
      <c r="C13" s="193"/>
      <c r="D13" s="128"/>
      <c r="E13" s="128"/>
      <c r="F13" s="128"/>
      <c r="G13" s="193"/>
      <c r="H13" s="183"/>
    </row>
    <row r="14" spans="1:9">
      <c r="C14" s="98" t="s">
        <v>342</v>
      </c>
      <c r="D14" s="98"/>
      <c r="E14" s="98"/>
      <c r="F14" s="98"/>
      <c r="G14" s="193"/>
      <c r="H14" s="183"/>
    </row>
    <row r="15" spans="1:9">
      <c r="C15" s="128"/>
      <c r="D15" s="128"/>
      <c r="E15" s="462"/>
      <c r="F15" s="196"/>
      <c r="G15" s="193"/>
      <c r="H15" s="183"/>
    </row>
    <row r="16" spans="1:9">
      <c r="C16" s="128"/>
      <c r="D16" s="128"/>
      <c r="E16" s="128"/>
      <c r="F16" s="196"/>
      <c r="G16" s="193"/>
      <c r="H16" s="183"/>
    </row>
    <row r="17" spans="3:8">
      <c r="C17" s="128"/>
      <c r="D17" s="128"/>
      <c r="E17" s="128"/>
      <c r="F17" s="196"/>
      <c r="G17" s="193"/>
      <c r="H17" s="183"/>
    </row>
    <row r="18" spans="3:8">
      <c r="C18" s="314"/>
      <c r="D18" s="314"/>
      <c r="E18" s="314"/>
      <c r="F18" s="196"/>
      <c r="G18" s="313"/>
      <c r="H18" s="183"/>
    </row>
    <row r="19" spans="3:8">
      <c r="C19" s="314"/>
      <c r="D19" s="314"/>
      <c r="E19" s="314"/>
      <c r="F19" s="196"/>
      <c r="G19" s="313"/>
      <c r="H19" s="183"/>
    </row>
    <row r="20" spans="3:8">
      <c r="C20" s="314"/>
      <c r="D20" s="314"/>
      <c r="E20" s="314"/>
      <c r="F20" s="196"/>
      <c r="G20" s="313"/>
      <c r="H20" s="183"/>
    </row>
    <row r="21" spans="3:8">
      <c r="C21" s="314"/>
      <c r="D21" s="314"/>
      <c r="E21" s="314"/>
      <c r="F21" s="196"/>
      <c r="G21" s="313"/>
      <c r="H21" s="183"/>
    </row>
    <row r="22" spans="3:8">
      <c r="C22" s="314"/>
      <c r="D22" s="314"/>
      <c r="E22" s="314"/>
      <c r="F22" s="196"/>
      <c r="G22" s="313"/>
      <c r="H22" s="183"/>
    </row>
    <row r="23" spans="3:8">
      <c r="C23" s="314"/>
      <c r="D23" s="314"/>
      <c r="E23" s="314"/>
      <c r="F23" s="196"/>
      <c r="G23" s="313"/>
      <c r="H23" s="183"/>
    </row>
    <row r="24" spans="3:8">
      <c r="C24" s="315"/>
      <c r="D24" s="314"/>
      <c r="E24" s="314"/>
      <c r="F24" s="196"/>
      <c r="G24" s="313"/>
      <c r="H24" s="183"/>
    </row>
    <row r="25" spans="3:8">
      <c r="C25" s="314"/>
      <c r="D25" s="314"/>
      <c r="E25" s="314"/>
      <c r="F25" s="196"/>
      <c r="G25" s="313"/>
      <c r="H25" s="183"/>
    </row>
    <row r="26" spans="3:8">
      <c r="C26" s="314"/>
      <c r="D26" s="314"/>
      <c r="E26" s="314"/>
      <c r="F26" s="196"/>
      <c r="G26" s="313"/>
      <c r="H26" s="183"/>
    </row>
    <row r="27" spans="3:8">
      <c r="C27" s="314"/>
      <c r="D27" s="314"/>
      <c r="E27" s="314"/>
      <c r="F27" s="196"/>
      <c r="G27" s="313"/>
      <c r="H27" s="183"/>
    </row>
    <row r="28" spans="3:8">
      <c r="C28" s="314"/>
      <c r="D28" s="314"/>
      <c r="E28" s="314"/>
      <c r="F28" s="196"/>
      <c r="G28" s="313"/>
      <c r="H28" s="183"/>
    </row>
    <row r="29" spans="3:8">
      <c r="C29" s="314"/>
      <c r="D29" s="314"/>
      <c r="E29" s="314"/>
      <c r="F29" s="314"/>
      <c r="G29" s="196"/>
      <c r="H29" s="183"/>
    </row>
    <row r="30" spans="3:8">
      <c r="C30" s="98"/>
      <c r="D30" s="142"/>
      <c r="E30" s="142" t="s">
        <v>341</v>
      </c>
      <c r="F30" s="142"/>
      <c r="G30" s="316"/>
      <c r="H30" s="183"/>
    </row>
    <row r="31" spans="3:8">
      <c r="C31" s="98"/>
      <c r="G31" s="196"/>
      <c r="H31" s="183"/>
    </row>
    <row r="32" spans="3:8" ht="13.5" thickBot="1">
      <c r="C32" s="98"/>
      <c r="D32" s="142"/>
      <c r="E32" s="142" t="s">
        <v>340</v>
      </c>
      <c r="F32" s="142"/>
      <c r="G32" s="317"/>
      <c r="H32" s="183"/>
    </row>
    <row r="33" spans="7:8" ht="15.75" customHeight="1" thickTop="1">
      <c r="G33" s="196"/>
      <c r="H33" s="183"/>
    </row>
    <row r="35" spans="7:8" ht="9.75" customHeight="1"/>
  </sheetData>
  <mergeCells count="1">
    <mergeCell ref="C2:D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&amp;L29/04/2015&amp;R&amp;F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opLeftCell="A6" zoomScale="80" zoomScaleNormal="80" workbookViewId="0">
      <selection activeCell="B29" sqref="B29"/>
    </sheetView>
  </sheetViews>
  <sheetFormatPr defaultRowHeight="13.2"/>
  <cols>
    <col min="1" max="1" width="4.5546875" style="337" customWidth="1"/>
    <col min="2" max="2" width="94.88671875" style="337" bestFit="1" customWidth="1"/>
    <col min="3" max="3" width="23.5546875" style="337" bestFit="1" customWidth="1"/>
    <col min="4" max="4" width="8.88671875" style="337" customWidth="1"/>
    <col min="5" max="12" width="25" style="337" customWidth="1"/>
    <col min="13" max="13" width="10.6640625" style="337" customWidth="1"/>
    <col min="14" max="14" width="12.33203125" style="337" customWidth="1"/>
    <col min="15" max="256" width="9.109375" style="337"/>
    <col min="257" max="257" width="4.5546875" style="337" customWidth="1"/>
    <col min="258" max="258" width="69.44140625" style="337" customWidth="1"/>
    <col min="259" max="259" width="18.5546875" style="337" customWidth="1"/>
    <col min="260" max="260" width="6" style="337" customWidth="1"/>
    <col min="261" max="268" width="14.6640625" style="337" customWidth="1"/>
    <col min="269" max="269" width="10.6640625" style="337" customWidth="1"/>
    <col min="270" max="270" width="12.33203125" style="337" customWidth="1"/>
    <col min="271" max="512" width="9.109375" style="337"/>
    <col min="513" max="513" width="4.5546875" style="337" customWidth="1"/>
    <col min="514" max="514" width="69.44140625" style="337" customWidth="1"/>
    <col min="515" max="515" width="18.5546875" style="337" customWidth="1"/>
    <col min="516" max="516" width="6" style="337" customWidth="1"/>
    <col min="517" max="524" width="14.6640625" style="337" customWidth="1"/>
    <col min="525" max="525" width="10.6640625" style="337" customWidth="1"/>
    <col min="526" max="526" width="12.33203125" style="337" customWidth="1"/>
    <col min="527" max="768" width="9.109375" style="337"/>
    <col min="769" max="769" width="4.5546875" style="337" customWidth="1"/>
    <col min="770" max="770" width="69.44140625" style="337" customWidth="1"/>
    <col min="771" max="771" width="18.5546875" style="337" customWidth="1"/>
    <col min="772" max="772" width="6" style="337" customWidth="1"/>
    <col min="773" max="780" width="14.6640625" style="337" customWidth="1"/>
    <col min="781" max="781" width="10.6640625" style="337" customWidth="1"/>
    <col min="782" max="782" width="12.33203125" style="337" customWidth="1"/>
    <col min="783" max="1024" width="9.109375" style="337"/>
    <col min="1025" max="1025" width="4.5546875" style="337" customWidth="1"/>
    <col min="1026" max="1026" width="69.44140625" style="337" customWidth="1"/>
    <col min="1027" max="1027" width="18.5546875" style="337" customWidth="1"/>
    <col min="1028" max="1028" width="6" style="337" customWidth="1"/>
    <col min="1029" max="1036" width="14.6640625" style="337" customWidth="1"/>
    <col min="1037" max="1037" width="10.6640625" style="337" customWidth="1"/>
    <col min="1038" max="1038" width="12.33203125" style="337" customWidth="1"/>
    <col min="1039" max="1280" width="9.109375" style="337"/>
    <col min="1281" max="1281" width="4.5546875" style="337" customWidth="1"/>
    <col min="1282" max="1282" width="69.44140625" style="337" customWidth="1"/>
    <col min="1283" max="1283" width="18.5546875" style="337" customWidth="1"/>
    <col min="1284" max="1284" width="6" style="337" customWidth="1"/>
    <col min="1285" max="1292" width="14.6640625" style="337" customWidth="1"/>
    <col min="1293" max="1293" width="10.6640625" style="337" customWidth="1"/>
    <col min="1294" max="1294" width="12.33203125" style="337" customWidth="1"/>
    <col min="1295" max="1536" width="9.109375" style="337"/>
    <col min="1537" max="1537" width="4.5546875" style="337" customWidth="1"/>
    <col min="1538" max="1538" width="69.44140625" style="337" customWidth="1"/>
    <col min="1539" max="1539" width="18.5546875" style="337" customWidth="1"/>
    <col min="1540" max="1540" width="6" style="337" customWidth="1"/>
    <col min="1541" max="1548" width="14.6640625" style="337" customWidth="1"/>
    <col min="1549" max="1549" width="10.6640625" style="337" customWidth="1"/>
    <col min="1550" max="1550" width="12.33203125" style="337" customWidth="1"/>
    <col min="1551" max="1792" width="9.109375" style="337"/>
    <col min="1793" max="1793" width="4.5546875" style="337" customWidth="1"/>
    <col min="1794" max="1794" width="69.44140625" style="337" customWidth="1"/>
    <col min="1795" max="1795" width="18.5546875" style="337" customWidth="1"/>
    <col min="1796" max="1796" width="6" style="337" customWidth="1"/>
    <col min="1797" max="1804" width="14.6640625" style="337" customWidth="1"/>
    <col min="1805" max="1805" width="10.6640625" style="337" customWidth="1"/>
    <col min="1806" max="1806" width="12.33203125" style="337" customWidth="1"/>
    <col min="1807" max="2048" width="9.109375" style="337"/>
    <col min="2049" max="2049" width="4.5546875" style="337" customWidth="1"/>
    <col min="2050" max="2050" width="69.44140625" style="337" customWidth="1"/>
    <col min="2051" max="2051" width="18.5546875" style="337" customWidth="1"/>
    <col min="2052" max="2052" width="6" style="337" customWidth="1"/>
    <col min="2053" max="2060" width="14.6640625" style="337" customWidth="1"/>
    <col min="2061" max="2061" width="10.6640625" style="337" customWidth="1"/>
    <col min="2062" max="2062" width="12.33203125" style="337" customWidth="1"/>
    <col min="2063" max="2304" width="9.109375" style="337"/>
    <col min="2305" max="2305" width="4.5546875" style="337" customWidth="1"/>
    <col min="2306" max="2306" width="69.44140625" style="337" customWidth="1"/>
    <col min="2307" max="2307" width="18.5546875" style="337" customWidth="1"/>
    <col min="2308" max="2308" width="6" style="337" customWidth="1"/>
    <col min="2309" max="2316" width="14.6640625" style="337" customWidth="1"/>
    <col min="2317" max="2317" width="10.6640625" style="337" customWidth="1"/>
    <col min="2318" max="2318" width="12.33203125" style="337" customWidth="1"/>
    <col min="2319" max="2560" width="9.109375" style="337"/>
    <col min="2561" max="2561" width="4.5546875" style="337" customWidth="1"/>
    <col min="2562" max="2562" width="69.44140625" style="337" customWidth="1"/>
    <col min="2563" max="2563" width="18.5546875" style="337" customWidth="1"/>
    <col min="2564" max="2564" width="6" style="337" customWidth="1"/>
    <col min="2565" max="2572" width="14.6640625" style="337" customWidth="1"/>
    <col min="2573" max="2573" width="10.6640625" style="337" customWidth="1"/>
    <col min="2574" max="2574" width="12.33203125" style="337" customWidth="1"/>
    <col min="2575" max="2816" width="9.109375" style="337"/>
    <col min="2817" max="2817" width="4.5546875" style="337" customWidth="1"/>
    <col min="2818" max="2818" width="69.44140625" style="337" customWidth="1"/>
    <col min="2819" max="2819" width="18.5546875" style="337" customWidth="1"/>
    <col min="2820" max="2820" width="6" style="337" customWidth="1"/>
    <col min="2821" max="2828" width="14.6640625" style="337" customWidth="1"/>
    <col min="2829" max="2829" width="10.6640625" style="337" customWidth="1"/>
    <col min="2830" max="2830" width="12.33203125" style="337" customWidth="1"/>
    <col min="2831" max="3072" width="9.109375" style="337"/>
    <col min="3073" max="3073" width="4.5546875" style="337" customWidth="1"/>
    <col min="3074" max="3074" width="69.44140625" style="337" customWidth="1"/>
    <col min="3075" max="3075" width="18.5546875" style="337" customWidth="1"/>
    <col min="3076" max="3076" width="6" style="337" customWidth="1"/>
    <col min="3077" max="3084" width="14.6640625" style="337" customWidth="1"/>
    <col min="3085" max="3085" width="10.6640625" style="337" customWidth="1"/>
    <col min="3086" max="3086" width="12.33203125" style="337" customWidth="1"/>
    <col min="3087" max="3328" width="9.109375" style="337"/>
    <col min="3329" max="3329" width="4.5546875" style="337" customWidth="1"/>
    <col min="3330" max="3330" width="69.44140625" style="337" customWidth="1"/>
    <col min="3331" max="3331" width="18.5546875" style="337" customWidth="1"/>
    <col min="3332" max="3332" width="6" style="337" customWidth="1"/>
    <col min="3333" max="3340" width="14.6640625" style="337" customWidth="1"/>
    <col min="3341" max="3341" width="10.6640625" style="337" customWidth="1"/>
    <col min="3342" max="3342" width="12.33203125" style="337" customWidth="1"/>
    <col min="3343" max="3584" width="9.109375" style="337"/>
    <col min="3585" max="3585" width="4.5546875" style="337" customWidth="1"/>
    <col min="3586" max="3586" width="69.44140625" style="337" customWidth="1"/>
    <col min="3587" max="3587" width="18.5546875" style="337" customWidth="1"/>
    <col min="3588" max="3588" width="6" style="337" customWidth="1"/>
    <col min="3589" max="3596" width="14.6640625" style="337" customWidth="1"/>
    <col min="3597" max="3597" width="10.6640625" style="337" customWidth="1"/>
    <col min="3598" max="3598" width="12.33203125" style="337" customWidth="1"/>
    <col min="3599" max="3840" width="9.109375" style="337"/>
    <col min="3841" max="3841" width="4.5546875" style="337" customWidth="1"/>
    <col min="3842" max="3842" width="69.44140625" style="337" customWidth="1"/>
    <col min="3843" max="3843" width="18.5546875" style="337" customWidth="1"/>
    <col min="3844" max="3844" width="6" style="337" customWidth="1"/>
    <col min="3845" max="3852" width="14.6640625" style="337" customWidth="1"/>
    <col min="3853" max="3853" width="10.6640625" style="337" customWidth="1"/>
    <col min="3854" max="3854" width="12.33203125" style="337" customWidth="1"/>
    <col min="3855" max="4096" width="9.109375" style="337"/>
    <col min="4097" max="4097" width="4.5546875" style="337" customWidth="1"/>
    <col min="4098" max="4098" width="69.44140625" style="337" customWidth="1"/>
    <col min="4099" max="4099" width="18.5546875" style="337" customWidth="1"/>
    <col min="4100" max="4100" width="6" style="337" customWidth="1"/>
    <col min="4101" max="4108" width="14.6640625" style="337" customWidth="1"/>
    <col min="4109" max="4109" width="10.6640625" style="337" customWidth="1"/>
    <col min="4110" max="4110" width="12.33203125" style="337" customWidth="1"/>
    <col min="4111" max="4352" width="9.109375" style="337"/>
    <col min="4353" max="4353" width="4.5546875" style="337" customWidth="1"/>
    <col min="4354" max="4354" width="69.44140625" style="337" customWidth="1"/>
    <col min="4355" max="4355" width="18.5546875" style="337" customWidth="1"/>
    <col min="4356" max="4356" width="6" style="337" customWidth="1"/>
    <col min="4357" max="4364" width="14.6640625" style="337" customWidth="1"/>
    <col min="4365" max="4365" width="10.6640625" style="337" customWidth="1"/>
    <col min="4366" max="4366" width="12.33203125" style="337" customWidth="1"/>
    <col min="4367" max="4608" width="9.109375" style="337"/>
    <col min="4609" max="4609" width="4.5546875" style="337" customWidth="1"/>
    <col min="4610" max="4610" width="69.44140625" style="337" customWidth="1"/>
    <col min="4611" max="4611" width="18.5546875" style="337" customWidth="1"/>
    <col min="4612" max="4612" width="6" style="337" customWidth="1"/>
    <col min="4613" max="4620" width="14.6640625" style="337" customWidth="1"/>
    <col min="4621" max="4621" width="10.6640625" style="337" customWidth="1"/>
    <col min="4622" max="4622" width="12.33203125" style="337" customWidth="1"/>
    <col min="4623" max="4864" width="9.109375" style="337"/>
    <col min="4865" max="4865" width="4.5546875" style="337" customWidth="1"/>
    <col min="4866" max="4866" width="69.44140625" style="337" customWidth="1"/>
    <col min="4867" max="4867" width="18.5546875" style="337" customWidth="1"/>
    <col min="4868" max="4868" width="6" style="337" customWidth="1"/>
    <col min="4869" max="4876" width="14.6640625" style="337" customWidth="1"/>
    <col min="4877" max="4877" width="10.6640625" style="337" customWidth="1"/>
    <col min="4878" max="4878" width="12.33203125" style="337" customWidth="1"/>
    <col min="4879" max="5120" width="9.109375" style="337"/>
    <col min="5121" max="5121" width="4.5546875" style="337" customWidth="1"/>
    <col min="5122" max="5122" width="69.44140625" style="337" customWidth="1"/>
    <col min="5123" max="5123" width="18.5546875" style="337" customWidth="1"/>
    <col min="5124" max="5124" width="6" style="337" customWidth="1"/>
    <col min="5125" max="5132" width="14.6640625" style="337" customWidth="1"/>
    <col min="5133" max="5133" width="10.6640625" style="337" customWidth="1"/>
    <col min="5134" max="5134" width="12.33203125" style="337" customWidth="1"/>
    <col min="5135" max="5376" width="9.109375" style="337"/>
    <col min="5377" max="5377" width="4.5546875" style="337" customWidth="1"/>
    <col min="5378" max="5378" width="69.44140625" style="337" customWidth="1"/>
    <col min="5379" max="5379" width="18.5546875" style="337" customWidth="1"/>
    <col min="5380" max="5380" width="6" style="337" customWidth="1"/>
    <col min="5381" max="5388" width="14.6640625" style="337" customWidth="1"/>
    <col min="5389" max="5389" width="10.6640625" style="337" customWidth="1"/>
    <col min="5390" max="5390" width="12.33203125" style="337" customWidth="1"/>
    <col min="5391" max="5632" width="9.109375" style="337"/>
    <col min="5633" max="5633" width="4.5546875" style="337" customWidth="1"/>
    <col min="5634" max="5634" width="69.44140625" style="337" customWidth="1"/>
    <col min="5635" max="5635" width="18.5546875" style="337" customWidth="1"/>
    <col min="5636" max="5636" width="6" style="337" customWidth="1"/>
    <col min="5637" max="5644" width="14.6640625" style="337" customWidth="1"/>
    <col min="5645" max="5645" width="10.6640625" style="337" customWidth="1"/>
    <col min="5646" max="5646" width="12.33203125" style="337" customWidth="1"/>
    <col min="5647" max="5888" width="9.109375" style="337"/>
    <col min="5889" max="5889" width="4.5546875" style="337" customWidth="1"/>
    <col min="5890" max="5890" width="69.44140625" style="337" customWidth="1"/>
    <col min="5891" max="5891" width="18.5546875" style="337" customWidth="1"/>
    <col min="5892" max="5892" width="6" style="337" customWidth="1"/>
    <col min="5893" max="5900" width="14.6640625" style="337" customWidth="1"/>
    <col min="5901" max="5901" width="10.6640625" style="337" customWidth="1"/>
    <col min="5902" max="5902" width="12.33203125" style="337" customWidth="1"/>
    <col min="5903" max="6144" width="9.109375" style="337"/>
    <col min="6145" max="6145" width="4.5546875" style="337" customWidth="1"/>
    <col min="6146" max="6146" width="69.44140625" style="337" customWidth="1"/>
    <col min="6147" max="6147" width="18.5546875" style="337" customWidth="1"/>
    <col min="6148" max="6148" width="6" style="337" customWidth="1"/>
    <col min="6149" max="6156" width="14.6640625" style="337" customWidth="1"/>
    <col min="6157" max="6157" width="10.6640625" style="337" customWidth="1"/>
    <col min="6158" max="6158" width="12.33203125" style="337" customWidth="1"/>
    <col min="6159" max="6400" width="9.109375" style="337"/>
    <col min="6401" max="6401" width="4.5546875" style="337" customWidth="1"/>
    <col min="6402" max="6402" width="69.44140625" style="337" customWidth="1"/>
    <col min="6403" max="6403" width="18.5546875" style="337" customWidth="1"/>
    <col min="6404" max="6404" width="6" style="337" customWidth="1"/>
    <col min="6405" max="6412" width="14.6640625" style="337" customWidth="1"/>
    <col min="6413" max="6413" width="10.6640625" style="337" customWidth="1"/>
    <col min="6414" max="6414" width="12.33203125" style="337" customWidth="1"/>
    <col min="6415" max="6656" width="9.109375" style="337"/>
    <col min="6657" max="6657" width="4.5546875" style="337" customWidth="1"/>
    <col min="6658" max="6658" width="69.44140625" style="337" customWidth="1"/>
    <col min="6659" max="6659" width="18.5546875" style="337" customWidth="1"/>
    <col min="6660" max="6660" width="6" style="337" customWidth="1"/>
    <col min="6661" max="6668" width="14.6640625" style="337" customWidth="1"/>
    <col min="6669" max="6669" width="10.6640625" style="337" customWidth="1"/>
    <col min="6670" max="6670" width="12.33203125" style="337" customWidth="1"/>
    <col min="6671" max="6912" width="9.109375" style="337"/>
    <col min="6913" max="6913" width="4.5546875" style="337" customWidth="1"/>
    <col min="6914" max="6914" width="69.44140625" style="337" customWidth="1"/>
    <col min="6915" max="6915" width="18.5546875" style="337" customWidth="1"/>
    <col min="6916" max="6916" width="6" style="337" customWidth="1"/>
    <col min="6917" max="6924" width="14.6640625" style="337" customWidth="1"/>
    <col min="6925" max="6925" width="10.6640625" style="337" customWidth="1"/>
    <col min="6926" max="6926" width="12.33203125" style="337" customWidth="1"/>
    <col min="6927" max="7168" width="9.109375" style="337"/>
    <col min="7169" max="7169" width="4.5546875" style="337" customWidth="1"/>
    <col min="7170" max="7170" width="69.44140625" style="337" customWidth="1"/>
    <col min="7171" max="7171" width="18.5546875" style="337" customWidth="1"/>
    <col min="7172" max="7172" width="6" style="337" customWidth="1"/>
    <col min="7173" max="7180" width="14.6640625" style="337" customWidth="1"/>
    <col min="7181" max="7181" width="10.6640625" style="337" customWidth="1"/>
    <col min="7182" max="7182" width="12.33203125" style="337" customWidth="1"/>
    <col min="7183" max="7424" width="9.109375" style="337"/>
    <col min="7425" max="7425" width="4.5546875" style="337" customWidth="1"/>
    <col min="7426" max="7426" width="69.44140625" style="337" customWidth="1"/>
    <col min="7427" max="7427" width="18.5546875" style="337" customWidth="1"/>
    <col min="7428" max="7428" width="6" style="337" customWidth="1"/>
    <col min="7429" max="7436" width="14.6640625" style="337" customWidth="1"/>
    <col min="7437" max="7437" width="10.6640625" style="337" customWidth="1"/>
    <col min="7438" max="7438" width="12.33203125" style="337" customWidth="1"/>
    <col min="7439" max="7680" width="9.109375" style="337"/>
    <col min="7681" max="7681" width="4.5546875" style="337" customWidth="1"/>
    <col min="7682" max="7682" width="69.44140625" style="337" customWidth="1"/>
    <col min="7683" max="7683" width="18.5546875" style="337" customWidth="1"/>
    <col min="7684" max="7684" width="6" style="337" customWidth="1"/>
    <col min="7685" max="7692" width="14.6640625" style="337" customWidth="1"/>
    <col min="7693" max="7693" width="10.6640625" style="337" customWidth="1"/>
    <col min="7694" max="7694" width="12.33203125" style="337" customWidth="1"/>
    <col min="7695" max="7936" width="9.109375" style="337"/>
    <col min="7937" max="7937" width="4.5546875" style="337" customWidth="1"/>
    <col min="7938" max="7938" width="69.44140625" style="337" customWidth="1"/>
    <col min="7939" max="7939" width="18.5546875" style="337" customWidth="1"/>
    <col min="7940" max="7940" width="6" style="337" customWidth="1"/>
    <col min="7941" max="7948" width="14.6640625" style="337" customWidth="1"/>
    <col min="7949" max="7949" width="10.6640625" style="337" customWidth="1"/>
    <col min="7950" max="7950" width="12.33203125" style="337" customWidth="1"/>
    <col min="7951" max="8192" width="9.109375" style="337"/>
    <col min="8193" max="8193" width="4.5546875" style="337" customWidth="1"/>
    <col min="8194" max="8194" width="69.44140625" style="337" customWidth="1"/>
    <col min="8195" max="8195" width="18.5546875" style="337" customWidth="1"/>
    <col min="8196" max="8196" width="6" style="337" customWidth="1"/>
    <col min="8197" max="8204" width="14.6640625" style="337" customWidth="1"/>
    <col min="8205" max="8205" width="10.6640625" style="337" customWidth="1"/>
    <col min="8206" max="8206" width="12.33203125" style="337" customWidth="1"/>
    <col min="8207" max="8448" width="9.109375" style="337"/>
    <col min="8449" max="8449" width="4.5546875" style="337" customWidth="1"/>
    <col min="8450" max="8450" width="69.44140625" style="337" customWidth="1"/>
    <col min="8451" max="8451" width="18.5546875" style="337" customWidth="1"/>
    <col min="8452" max="8452" width="6" style="337" customWidth="1"/>
    <col min="8453" max="8460" width="14.6640625" style="337" customWidth="1"/>
    <col min="8461" max="8461" width="10.6640625" style="337" customWidth="1"/>
    <col min="8462" max="8462" width="12.33203125" style="337" customWidth="1"/>
    <col min="8463" max="8704" width="9.109375" style="337"/>
    <col min="8705" max="8705" width="4.5546875" style="337" customWidth="1"/>
    <col min="8706" max="8706" width="69.44140625" style="337" customWidth="1"/>
    <col min="8707" max="8707" width="18.5546875" style="337" customWidth="1"/>
    <col min="8708" max="8708" width="6" style="337" customWidth="1"/>
    <col min="8709" max="8716" width="14.6640625" style="337" customWidth="1"/>
    <col min="8717" max="8717" width="10.6640625" style="337" customWidth="1"/>
    <col min="8718" max="8718" width="12.33203125" style="337" customWidth="1"/>
    <col min="8719" max="8960" width="9.109375" style="337"/>
    <col min="8961" max="8961" width="4.5546875" style="337" customWidth="1"/>
    <col min="8962" max="8962" width="69.44140625" style="337" customWidth="1"/>
    <col min="8963" max="8963" width="18.5546875" style="337" customWidth="1"/>
    <col min="8964" max="8964" width="6" style="337" customWidth="1"/>
    <col min="8965" max="8972" width="14.6640625" style="337" customWidth="1"/>
    <col min="8973" max="8973" width="10.6640625" style="337" customWidth="1"/>
    <col min="8974" max="8974" width="12.33203125" style="337" customWidth="1"/>
    <col min="8975" max="9216" width="9.109375" style="337"/>
    <col min="9217" max="9217" width="4.5546875" style="337" customWidth="1"/>
    <col min="9218" max="9218" width="69.44140625" style="337" customWidth="1"/>
    <col min="9219" max="9219" width="18.5546875" style="337" customWidth="1"/>
    <col min="9220" max="9220" width="6" style="337" customWidth="1"/>
    <col min="9221" max="9228" width="14.6640625" style="337" customWidth="1"/>
    <col min="9229" max="9229" width="10.6640625" style="337" customWidth="1"/>
    <col min="9230" max="9230" width="12.33203125" style="337" customWidth="1"/>
    <col min="9231" max="9472" width="9.109375" style="337"/>
    <col min="9473" max="9473" width="4.5546875" style="337" customWidth="1"/>
    <col min="9474" max="9474" width="69.44140625" style="337" customWidth="1"/>
    <col min="9475" max="9475" width="18.5546875" style="337" customWidth="1"/>
    <col min="9476" max="9476" width="6" style="337" customWidth="1"/>
    <col min="9477" max="9484" width="14.6640625" style="337" customWidth="1"/>
    <col min="9485" max="9485" width="10.6640625" style="337" customWidth="1"/>
    <col min="9486" max="9486" width="12.33203125" style="337" customWidth="1"/>
    <col min="9487" max="9728" width="9.109375" style="337"/>
    <col min="9729" max="9729" width="4.5546875" style="337" customWidth="1"/>
    <col min="9730" max="9730" width="69.44140625" style="337" customWidth="1"/>
    <col min="9731" max="9731" width="18.5546875" style="337" customWidth="1"/>
    <col min="9732" max="9732" width="6" style="337" customWidth="1"/>
    <col min="9733" max="9740" width="14.6640625" style="337" customWidth="1"/>
    <col min="9741" max="9741" width="10.6640625" style="337" customWidth="1"/>
    <col min="9742" max="9742" width="12.33203125" style="337" customWidth="1"/>
    <col min="9743" max="9984" width="9.109375" style="337"/>
    <col min="9985" max="9985" width="4.5546875" style="337" customWidth="1"/>
    <col min="9986" max="9986" width="69.44140625" style="337" customWidth="1"/>
    <col min="9987" max="9987" width="18.5546875" style="337" customWidth="1"/>
    <col min="9988" max="9988" width="6" style="337" customWidth="1"/>
    <col min="9989" max="9996" width="14.6640625" style="337" customWidth="1"/>
    <col min="9997" max="9997" width="10.6640625" style="337" customWidth="1"/>
    <col min="9998" max="9998" width="12.33203125" style="337" customWidth="1"/>
    <col min="9999" max="10240" width="9.109375" style="337"/>
    <col min="10241" max="10241" width="4.5546875" style="337" customWidth="1"/>
    <col min="10242" max="10242" width="69.44140625" style="337" customWidth="1"/>
    <col min="10243" max="10243" width="18.5546875" style="337" customWidth="1"/>
    <col min="10244" max="10244" width="6" style="337" customWidth="1"/>
    <col min="10245" max="10252" width="14.6640625" style="337" customWidth="1"/>
    <col min="10253" max="10253" width="10.6640625" style="337" customWidth="1"/>
    <col min="10254" max="10254" width="12.33203125" style="337" customWidth="1"/>
    <col min="10255" max="10496" width="9.109375" style="337"/>
    <col min="10497" max="10497" width="4.5546875" style="337" customWidth="1"/>
    <col min="10498" max="10498" width="69.44140625" style="337" customWidth="1"/>
    <col min="10499" max="10499" width="18.5546875" style="337" customWidth="1"/>
    <col min="10500" max="10500" width="6" style="337" customWidth="1"/>
    <col min="10501" max="10508" width="14.6640625" style="337" customWidth="1"/>
    <col min="10509" max="10509" width="10.6640625" style="337" customWidth="1"/>
    <col min="10510" max="10510" width="12.33203125" style="337" customWidth="1"/>
    <col min="10511" max="10752" width="9.109375" style="337"/>
    <col min="10753" max="10753" width="4.5546875" style="337" customWidth="1"/>
    <col min="10754" max="10754" width="69.44140625" style="337" customWidth="1"/>
    <col min="10755" max="10755" width="18.5546875" style="337" customWidth="1"/>
    <col min="10756" max="10756" width="6" style="337" customWidth="1"/>
    <col min="10757" max="10764" width="14.6640625" style="337" customWidth="1"/>
    <col min="10765" max="10765" width="10.6640625" style="337" customWidth="1"/>
    <col min="10766" max="10766" width="12.33203125" style="337" customWidth="1"/>
    <col min="10767" max="11008" width="9.109375" style="337"/>
    <col min="11009" max="11009" width="4.5546875" style="337" customWidth="1"/>
    <col min="11010" max="11010" width="69.44140625" style="337" customWidth="1"/>
    <col min="11011" max="11011" width="18.5546875" style="337" customWidth="1"/>
    <col min="11012" max="11012" width="6" style="337" customWidth="1"/>
    <col min="11013" max="11020" width="14.6640625" style="337" customWidth="1"/>
    <col min="11021" max="11021" width="10.6640625" style="337" customWidth="1"/>
    <col min="11022" max="11022" width="12.33203125" style="337" customWidth="1"/>
    <col min="11023" max="11264" width="9.109375" style="337"/>
    <col min="11265" max="11265" width="4.5546875" style="337" customWidth="1"/>
    <col min="11266" max="11266" width="69.44140625" style="337" customWidth="1"/>
    <col min="11267" max="11267" width="18.5546875" style="337" customWidth="1"/>
    <col min="11268" max="11268" width="6" style="337" customWidth="1"/>
    <col min="11269" max="11276" width="14.6640625" style="337" customWidth="1"/>
    <col min="11277" max="11277" width="10.6640625" style="337" customWidth="1"/>
    <col min="11278" max="11278" width="12.33203125" style="337" customWidth="1"/>
    <col min="11279" max="11520" width="9.109375" style="337"/>
    <col min="11521" max="11521" width="4.5546875" style="337" customWidth="1"/>
    <col min="11522" max="11522" width="69.44140625" style="337" customWidth="1"/>
    <col min="11523" max="11523" width="18.5546875" style="337" customWidth="1"/>
    <col min="11524" max="11524" width="6" style="337" customWidth="1"/>
    <col min="11525" max="11532" width="14.6640625" style="337" customWidth="1"/>
    <col min="11533" max="11533" width="10.6640625" style="337" customWidth="1"/>
    <col min="11534" max="11534" width="12.33203125" style="337" customWidth="1"/>
    <col min="11535" max="11776" width="9.109375" style="337"/>
    <col min="11777" max="11777" width="4.5546875" style="337" customWidth="1"/>
    <col min="11778" max="11778" width="69.44140625" style="337" customWidth="1"/>
    <col min="11779" max="11779" width="18.5546875" style="337" customWidth="1"/>
    <col min="11780" max="11780" width="6" style="337" customWidth="1"/>
    <col min="11781" max="11788" width="14.6640625" style="337" customWidth="1"/>
    <col min="11789" max="11789" width="10.6640625" style="337" customWidth="1"/>
    <col min="11790" max="11790" width="12.33203125" style="337" customWidth="1"/>
    <col min="11791" max="12032" width="9.109375" style="337"/>
    <col min="12033" max="12033" width="4.5546875" style="337" customWidth="1"/>
    <col min="12034" max="12034" width="69.44140625" style="337" customWidth="1"/>
    <col min="12035" max="12035" width="18.5546875" style="337" customWidth="1"/>
    <col min="12036" max="12036" width="6" style="337" customWidth="1"/>
    <col min="12037" max="12044" width="14.6640625" style="337" customWidth="1"/>
    <col min="12045" max="12045" width="10.6640625" style="337" customWidth="1"/>
    <col min="12046" max="12046" width="12.33203125" style="337" customWidth="1"/>
    <col min="12047" max="12288" width="9.109375" style="337"/>
    <col min="12289" max="12289" width="4.5546875" style="337" customWidth="1"/>
    <col min="12290" max="12290" width="69.44140625" style="337" customWidth="1"/>
    <col min="12291" max="12291" width="18.5546875" style="337" customWidth="1"/>
    <col min="12292" max="12292" width="6" style="337" customWidth="1"/>
    <col min="12293" max="12300" width="14.6640625" style="337" customWidth="1"/>
    <col min="12301" max="12301" width="10.6640625" style="337" customWidth="1"/>
    <col min="12302" max="12302" width="12.33203125" style="337" customWidth="1"/>
    <col min="12303" max="12544" width="9.109375" style="337"/>
    <col min="12545" max="12545" width="4.5546875" style="337" customWidth="1"/>
    <col min="12546" max="12546" width="69.44140625" style="337" customWidth="1"/>
    <col min="12547" max="12547" width="18.5546875" style="337" customWidth="1"/>
    <col min="12548" max="12548" width="6" style="337" customWidth="1"/>
    <col min="12549" max="12556" width="14.6640625" style="337" customWidth="1"/>
    <col min="12557" max="12557" width="10.6640625" style="337" customWidth="1"/>
    <col min="12558" max="12558" width="12.33203125" style="337" customWidth="1"/>
    <col min="12559" max="12800" width="9.109375" style="337"/>
    <col min="12801" max="12801" width="4.5546875" style="337" customWidth="1"/>
    <col min="12802" max="12802" width="69.44140625" style="337" customWidth="1"/>
    <col min="12803" max="12803" width="18.5546875" style="337" customWidth="1"/>
    <col min="12804" max="12804" width="6" style="337" customWidth="1"/>
    <col min="12805" max="12812" width="14.6640625" style="337" customWidth="1"/>
    <col min="12813" max="12813" width="10.6640625" style="337" customWidth="1"/>
    <col min="12814" max="12814" width="12.33203125" style="337" customWidth="1"/>
    <col min="12815" max="13056" width="9.109375" style="337"/>
    <col min="13057" max="13057" width="4.5546875" style="337" customWidth="1"/>
    <col min="13058" max="13058" width="69.44140625" style="337" customWidth="1"/>
    <col min="13059" max="13059" width="18.5546875" style="337" customWidth="1"/>
    <col min="13060" max="13060" width="6" style="337" customWidth="1"/>
    <col min="13061" max="13068" width="14.6640625" style="337" customWidth="1"/>
    <col min="13069" max="13069" width="10.6640625" style="337" customWidth="1"/>
    <col min="13070" max="13070" width="12.33203125" style="337" customWidth="1"/>
    <col min="13071" max="13312" width="9.109375" style="337"/>
    <col min="13313" max="13313" width="4.5546875" style="337" customWidth="1"/>
    <col min="13314" max="13314" width="69.44140625" style="337" customWidth="1"/>
    <col min="13315" max="13315" width="18.5546875" style="337" customWidth="1"/>
    <col min="13316" max="13316" width="6" style="337" customWidth="1"/>
    <col min="13317" max="13324" width="14.6640625" style="337" customWidth="1"/>
    <col min="13325" max="13325" width="10.6640625" style="337" customWidth="1"/>
    <col min="13326" max="13326" width="12.33203125" style="337" customWidth="1"/>
    <col min="13327" max="13568" width="9.109375" style="337"/>
    <col min="13569" max="13569" width="4.5546875" style="337" customWidth="1"/>
    <col min="13570" max="13570" width="69.44140625" style="337" customWidth="1"/>
    <col min="13571" max="13571" width="18.5546875" style="337" customWidth="1"/>
    <col min="13572" max="13572" width="6" style="337" customWidth="1"/>
    <col min="13573" max="13580" width="14.6640625" style="337" customWidth="1"/>
    <col min="13581" max="13581" width="10.6640625" style="337" customWidth="1"/>
    <col min="13582" max="13582" width="12.33203125" style="337" customWidth="1"/>
    <col min="13583" max="13824" width="9.109375" style="337"/>
    <col min="13825" max="13825" width="4.5546875" style="337" customWidth="1"/>
    <col min="13826" max="13826" width="69.44140625" style="337" customWidth="1"/>
    <col min="13827" max="13827" width="18.5546875" style="337" customWidth="1"/>
    <col min="13828" max="13828" width="6" style="337" customWidth="1"/>
    <col min="13829" max="13836" width="14.6640625" style="337" customWidth="1"/>
    <col min="13837" max="13837" width="10.6640625" style="337" customWidth="1"/>
    <col min="13838" max="13838" width="12.33203125" style="337" customWidth="1"/>
    <col min="13839" max="14080" width="9.109375" style="337"/>
    <col min="14081" max="14081" width="4.5546875" style="337" customWidth="1"/>
    <col min="14082" max="14082" width="69.44140625" style="337" customWidth="1"/>
    <col min="14083" max="14083" width="18.5546875" style="337" customWidth="1"/>
    <col min="14084" max="14084" width="6" style="337" customWidth="1"/>
    <col min="14085" max="14092" width="14.6640625" style="337" customWidth="1"/>
    <col min="14093" max="14093" width="10.6640625" style="337" customWidth="1"/>
    <col min="14094" max="14094" width="12.33203125" style="337" customWidth="1"/>
    <col min="14095" max="14336" width="9.109375" style="337"/>
    <col min="14337" max="14337" width="4.5546875" style="337" customWidth="1"/>
    <col min="14338" max="14338" width="69.44140625" style="337" customWidth="1"/>
    <col min="14339" max="14339" width="18.5546875" style="337" customWidth="1"/>
    <col min="14340" max="14340" width="6" style="337" customWidth="1"/>
    <col min="14341" max="14348" width="14.6640625" style="337" customWidth="1"/>
    <col min="14349" max="14349" width="10.6640625" style="337" customWidth="1"/>
    <col min="14350" max="14350" width="12.33203125" style="337" customWidth="1"/>
    <col min="14351" max="14592" width="9.109375" style="337"/>
    <col min="14593" max="14593" width="4.5546875" style="337" customWidth="1"/>
    <col min="14594" max="14594" width="69.44140625" style="337" customWidth="1"/>
    <col min="14595" max="14595" width="18.5546875" style="337" customWidth="1"/>
    <col min="14596" max="14596" width="6" style="337" customWidth="1"/>
    <col min="14597" max="14604" width="14.6640625" style="337" customWidth="1"/>
    <col min="14605" max="14605" width="10.6640625" style="337" customWidth="1"/>
    <col min="14606" max="14606" width="12.33203125" style="337" customWidth="1"/>
    <col min="14607" max="14848" width="9.109375" style="337"/>
    <col min="14849" max="14849" width="4.5546875" style="337" customWidth="1"/>
    <col min="14850" max="14850" width="69.44140625" style="337" customWidth="1"/>
    <col min="14851" max="14851" width="18.5546875" style="337" customWidth="1"/>
    <col min="14852" max="14852" width="6" style="337" customWidth="1"/>
    <col min="14853" max="14860" width="14.6640625" style="337" customWidth="1"/>
    <col min="14861" max="14861" width="10.6640625" style="337" customWidth="1"/>
    <col min="14862" max="14862" width="12.33203125" style="337" customWidth="1"/>
    <col min="14863" max="15104" width="9.109375" style="337"/>
    <col min="15105" max="15105" width="4.5546875" style="337" customWidth="1"/>
    <col min="15106" max="15106" width="69.44140625" style="337" customWidth="1"/>
    <col min="15107" max="15107" width="18.5546875" style="337" customWidth="1"/>
    <col min="15108" max="15108" width="6" style="337" customWidth="1"/>
    <col min="15109" max="15116" width="14.6640625" style="337" customWidth="1"/>
    <col min="15117" max="15117" width="10.6640625" style="337" customWidth="1"/>
    <col min="15118" max="15118" width="12.33203125" style="337" customWidth="1"/>
    <col min="15119" max="15360" width="9.109375" style="337"/>
    <col min="15361" max="15361" width="4.5546875" style="337" customWidth="1"/>
    <col min="15362" max="15362" width="69.44140625" style="337" customWidth="1"/>
    <col min="15363" max="15363" width="18.5546875" style="337" customWidth="1"/>
    <col min="15364" max="15364" width="6" style="337" customWidth="1"/>
    <col min="15365" max="15372" width="14.6640625" style="337" customWidth="1"/>
    <col min="15373" max="15373" width="10.6640625" style="337" customWidth="1"/>
    <col min="15374" max="15374" width="12.33203125" style="337" customWidth="1"/>
    <col min="15375" max="15616" width="9.109375" style="337"/>
    <col min="15617" max="15617" width="4.5546875" style="337" customWidth="1"/>
    <col min="15618" max="15618" width="69.44140625" style="337" customWidth="1"/>
    <col min="15619" max="15619" width="18.5546875" style="337" customWidth="1"/>
    <col min="15620" max="15620" width="6" style="337" customWidth="1"/>
    <col min="15621" max="15628" width="14.6640625" style="337" customWidth="1"/>
    <col min="15629" max="15629" width="10.6640625" style="337" customWidth="1"/>
    <col min="15630" max="15630" width="12.33203125" style="337" customWidth="1"/>
    <col min="15631" max="15872" width="9.109375" style="337"/>
    <col min="15873" max="15873" width="4.5546875" style="337" customWidth="1"/>
    <col min="15874" max="15874" width="69.44140625" style="337" customWidth="1"/>
    <col min="15875" max="15875" width="18.5546875" style="337" customWidth="1"/>
    <col min="15876" max="15876" width="6" style="337" customWidth="1"/>
    <col min="15877" max="15884" width="14.6640625" style="337" customWidth="1"/>
    <col min="15885" max="15885" width="10.6640625" style="337" customWidth="1"/>
    <col min="15886" max="15886" width="12.33203125" style="337" customWidth="1"/>
    <col min="15887" max="16128" width="9.109375" style="337"/>
    <col min="16129" max="16129" width="4.5546875" style="337" customWidth="1"/>
    <col min="16130" max="16130" width="69.44140625" style="337" customWidth="1"/>
    <col min="16131" max="16131" width="18.5546875" style="337" customWidth="1"/>
    <col min="16132" max="16132" width="6" style="337" customWidth="1"/>
    <col min="16133" max="16140" width="14.6640625" style="337" customWidth="1"/>
    <col min="16141" max="16141" width="10.6640625" style="337" customWidth="1"/>
    <col min="16142" max="16142" width="12.33203125" style="337" customWidth="1"/>
    <col min="16143" max="16384" width="9.109375" style="337"/>
  </cols>
  <sheetData>
    <row r="1" spans="1:12" s="331" customFormat="1" ht="14.4">
      <c r="A1" s="357">
        <f>+'N2-17-REN - PPEC'!A1+1</f>
        <v>18</v>
      </c>
    </row>
    <row r="2" spans="1:12" s="331" customFormat="1" ht="16.5" customHeight="1">
      <c r="A2" s="332"/>
      <c r="B2" s="639" t="str">
        <f>+Índice!D24</f>
        <v xml:space="preserve">Quadro N2-18-REN - Mapa de Alterações aos Capitais Próprios </v>
      </c>
      <c r="C2" s="639"/>
      <c r="D2" s="639"/>
      <c r="E2" s="639"/>
      <c r="F2" s="639"/>
      <c r="G2" s="639"/>
      <c r="H2" s="639"/>
      <c r="I2" s="639"/>
      <c r="J2" s="639"/>
      <c r="K2" s="639"/>
      <c r="L2" s="325"/>
    </row>
    <row r="3" spans="1:12" s="331" customFormat="1" ht="16.5" customHeight="1">
      <c r="B3" s="333"/>
      <c r="F3" s="334"/>
    </row>
    <row r="4" spans="1:12" s="331" customFormat="1" ht="18">
      <c r="B4" s="335" t="s">
        <v>392</v>
      </c>
      <c r="C4" s="336"/>
      <c r="D4" s="336"/>
      <c r="E4" s="336"/>
      <c r="F4" s="336"/>
    </row>
    <row r="6" spans="1:12" ht="14.4" thickBot="1">
      <c r="B6" s="338"/>
      <c r="C6" s="338"/>
      <c r="D6" s="338"/>
      <c r="E6" s="338"/>
      <c r="L6" s="103" t="s">
        <v>331</v>
      </c>
    </row>
    <row r="7" spans="1:12" ht="15.75" customHeight="1">
      <c r="B7" s="662" t="s">
        <v>364</v>
      </c>
      <c r="C7" s="663"/>
      <c r="D7" s="666" t="s">
        <v>365</v>
      </c>
      <c r="E7" s="669" t="s">
        <v>368</v>
      </c>
      <c r="F7" s="671" t="s">
        <v>369</v>
      </c>
      <c r="G7" s="673" t="s">
        <v>370</v>
      </c>
      <c r="H7" s="671" t="s">
        <v>371</v>
      </c>
      <c r="I7" s="675" t="s">
        <v>372</v>
      </c>
      <c r="J7" s="660" t="s">
        <v>113</v>
      </c>
      <c r="K7" s="668" t="s">
        <v>366</v>
      </c>
      <c r="L7" s="660" t="s">
        <v>367</v>
      </c>
    </row>
    <row r="8" spans="1:12" ht="48.75" customHeight="1" thickBot="1">
      <c r="B8" s="664"/>
      <c r="C8" s="665"/>
      <c r="D8" s="667"/>
      <c r="E8" s="670"/>
      <c r="F8" s="672"/>
      <c r="G8" s="674"/>
      <c r="H8" s="672"/>
      <c r="I8" s="676"/>
      <c r="J8" s="677"/>
      <c r="K8" s="667"/>
      <c r="L8" s="661"/>
    </row>
    <row r="9" spans="1:12" ht="13.8" thickBot="1">
      <c r="B9" s="612"/>
      <c r="C9" s="613"/>
      <c r="D9" s="425"/>
      <c r="E9" s="374" t="s">
        <v>449</v>
      </c>
      <c r="F9" s="375" t="s">
        <v>450</v>
      </c>
      <c r="G9" s="376" t="s">
        <v>451</v>
      </c>
      <c r="H9" s="377" t="s">
        <v>452</v>
      </c>
      <c r="I9" s="378" t="s">
        <v>453</v>
      </c>
      <c r="J9" s="373" t="s">
        <v>454</v>
      </c>
      <c r="K9" s="379" t="s">
        <v>455</v>
      </c>
      <c r="L9" s="380" t="s">
        <v>456</v>
      </c>
    </row>
    <row r="10" spans="1:12">
      <c r="B10" s="614"/>
      <c r="C10" s="615"/>
      <c r="D10" s="339"/>
      <c r="E10" s="383"/>
      <c r="F10" s="384"/>
      <c r="G10" s="384"/>
      <c r="H10" s="384"/>
      <c r="I10" s="384"/>
      <c r="J10" s="385"/>
      <c r="K10" s="386"/>
      <c r="L10" s="387"/>
    </row>
    <row r="11" spans="1:12" ht="14.4" thickBot="1">
      <c r="B11" s="351" t="s">
        <v>373</v>
      </c>
      <c r="C11" s="616">
        <v>1</v>
      </c>
      <c r="D11" s="340"/>
      <c r="E11" s="388"/>
      <c r="F11" s="389"/>
      <c r="G11" s="389"/>
      <c r="H11" s="389"/>
      <c r="I11" s="389"/>
      <c r="J11" s="390"/>
      <c r="K11" s="391"/>
      <c r="L11" s="392"/>
    </row>
    <row r="12" spans="1:12" ht="14.4" thickTop="1">
      <c r="B12" s="617"/>
      <c r="C12" s="618"/>
      <c r="D12" s="340"/>
      <c r="E12" s="393"/>
      <c r="F12" s="394"/>
      <c r="G12" s="394"/>
      <c r="H12" s="394"/>
      <c r="I12" s="395"/>
      <c r="J12" s="396"/>
      <c r="K12" s="382"/>
      <c r="L12" s="381"/>
    </row>
    <row r="13" spans="1:12" ht="13.8">
      <c r="B13" s="351" t="s">
        <v>374</v>
      </c>
      <c r="C13" s="616"/>
      <c r="D13" s="340"/>
      <c r="E13" s="393"/>
      <c r="F13" s="394"/>
      <c r="G13" s="394"/>
      <c r="H13" s="394"/>
      <c r="I13" s="395"/>
      <c r="J13" s="396"/>
      <c r="K13" s="382"/>
      <c r="L13" s="381"/>
    </row>
    <row r="14" spans="1:12" ht="13.8">
      <c r="B14" s="344" t="s">
        <v>375</v>
      </c>
      <c r="C14" s="616"/>
      <c r="D14" s="341"/>
      <c r="E14" s="397"/>
      <c r="F14" s="398"/>
      <c r="G14" s="398"/>
      <c r="H14" s="398"/>
      <c r="I14" s="395"/>
      <c r="J14" s="399"/>
      <c r="K14" s="400"/>
      <c r="L14" s="401"/>
    </row>
    <row r="15" spans="1:12">
      <c r="B15" s="344" t="s">
        <v>376</v>
      </c>
      <c r="C15" s="615"/>
      <c r="D15" s="339"/>
      <c r="E15" s="393"/>
      <c r="F15" s="394"/>
      <c r="G15" s="394"/>
      <c r="H15" s="394"/>
      <c r="I15" s="395"/>
      <c r="J15" s="396"/>
      <c r="K15" s="382"/>
      <c r="L15" s="381"/>
    </row>
    <row r="16" spans="1:12">
      <c r="B16" s="344" t="s">
        <v>377</v>
      </c>
      <c r="C16" s="345"/>
      <c r="D16" s="342"/>
      <c r="E16" s="393"/>
      <c r="F16" s="394"/>
      <c r="G16" s="394"/>
      <c r="H16" s="394"/>
      <c r="I16" s="395"/>
      <c r="J16" s="396"/>
      <c r="K16" s="382"/>
      <c r="L16" s="381"/>
    </row>
    <row r="17" spans="2:12">
      <c r="B17" s="343" t="s">
        <v>378</v>
      </c>
      <c r="C17" s="345"/>
      <c r="D17" s="342"/>
      <c r="E17" s="393"/>
      <c r="F17" s="394"/>
      <c r="G17" s="394"/>
      <c r="H17" s="394"/>
      <c r="I17" s="395"/>
      <c r="J17" s="396"/>
      <c r="K17" s="382"/>
      <c r="L17" s="381"/>
    </row>
    <row r="18" spans="2:12">
      <c r="B18" s="344" t="s">
        <v>379</v>
      </c>
      <c r="C18" s="345"/>
      <c r="D18" s="346"/>
      <c r="E18" s="402"/>
      <c r="F18" s="403"/>
      <c r="G18" s="403"/>
      <c r="H18" s="403"/>
      <c r="I18" s="404"/>
      <c r="J18" s="405"/>
      <c r="K18" s="406"/>
      <c r="L18" s="407"/>
    </row>
    <row r="19" spans="2:12" ht="13.8" thickBot="1">
      <c r="B19" s="344"/>
      <c r="C19" s="347">
        <v>2</v>
      </c>
      <c r="D19" s="346"/>
      <c r="E19" s="408"/>
      <c r="F19" s="409"/>
      <c r="G19" s="409"/>
      <c r="H19" s="409"/>
      <c r="I19" s="410"/>
      <c r="J19" s="411"/>
      <c r="K19" s="412"/>
      <c r="L19" s="413"/>
    </row>
    <row r="20" spans="2:12" ht="13.8" thickTop="1">
      <c r="B20" s="348"/>
      <c r="C20" s="349"/>
      <c r="D20" s="350"/>
      <c r="E20" s="414"/>
      <c r="F20" s="415"/>
      <c r="G20" s="415"/>
      <c r="H20" s="415"/>
      <c r="I20" s="415"/>
      <c r="J20" s="416"/>
      <c r="K20" s="417"/>
      <c r="L20" s="418"/>
    </row>
    <row r="21" spans="2:12" ht="13.8" thickBot="1">
      <c r="B21" s="351" t="s">
        <v>380</v>
      </c>
      <c r="C21" s="616">
        <v>3</v>
      </c>
      <c r="D21" s="346"/>
      <c r="E21" s="419"/>
      <c r="F21" s="394"/>
      <c r="G21" s="394"/>
      <c r="H21" s="394"/>
      <c r="I21" s="389"/>
      <c r="J21" s="390"/>
      <c r="K21" s="391"/>
      <c r="L21" s="392"/>
    </row>
    <row r="22" spans="2:12" ht="13.8" thickTop="1">
      <c r="B22" s="351"/>
      <c r="C22" s="616"/>
      <c r="D22" s="346"/>
      <c r="E22" s="419"/>
      <c r="F22" s="394"/>
      <c r="G22" s="394"/>
      <c r="H22" s="394"/>
      <c r="I22" s="394"/>
      <c r="J22" s="396"/>
      <c r="K22" s="382"/>
      <c r="L22" s="381"/>
    </row>
    <row r="23" spans="2:12" ht="13.8" thickBot="1">
      <c r="B23" s="351" t="s">
        <v>623</v>
      </c>
      <c r="C23" s="616">
        <v>4</v>
      </c>
      <c r="D23" s="346"/>
      <c r="E23" s="419"/>
      <c r="F23" s="394"/>
      <c r="G23" s="394"/>
      <c r="H23" s="394"/>
      <c r="I23" s="394"/>
      <c r="J23" s="396"/>
      <c r="K23" s="382"/>
      <c r="L23" s="381"/>
    </row>
    <row r="24" spans="2:12" ht="13.8" thickTop="1">
      <c r="B24" s="351"/>
      <c r="C24" s="616"/>
      <c r="D24" s="346"/>
      <c r="E24" s="419"/>
      <c r="F24" s="394"/>
      <c r="G24" s="394"/>
      <c r="H24" s="394"/>
      <c r="I24" s="415"/>
      <c r="J24" s="396"/>
      <c r="K24" s="382"/>
      <c r="L24" s="418"/>
    </row>
    <row r="25" spans="2:12" ht="13.8" thickBot="1">
      <c r="B25" s="351" t="s">
        <v>381</v>
      </c>
      <c r="C25" s="347" t="s">
        <v>624</v>
      </c>
      <c r="D25" s="346"/>
      <c r="E25" s="419"/>
      <c r="F25" s="394"/>
      <c r="G25" s="394"/>
      <c r="H25" s="394"/>
      <c r="I25" s="394"/>
      <c r="J25" s="390"/>
      <c r="K25" s="391"/>
      <c r="L25" s="392"/>
    </row>
    <row r="26" spans="2:12" ht="14.4" thickTop="1">
      <c r="B26" s="617"/>
      <c r="C26" s="618"/>
      <c r="D26" s="346"/>
      <c r="E26" s="393"/>
      <c r="F26" s="394"/>
      <c r="G26" s="394"/>
      <c r="H26" s="394"/>
      <c r="I26" s="394"/>
      <c r="J26" s="396"/>
      <c r="K26" s="382"/>
      <c r="L26" s="381"/>
    </row>
    <row r="27" spans="2:12">
      <c r="B27" s="351" t="s">
        <v>382</v>
      </c>
      <c r="C27" s="347"/>
      <c r="D27" s="352"/>
      <c r="E27" s="393"/>
      <c r="F27" s="394"/>
      <c r="G27" s="394"/>
      <c r="H27" s="394"/>
      <c r="I27" s="394"/>
      <c r="J27" s="396"/>
      <c r="K27" s="382"/>
      <c r="L27" s="381"/>
    </row>
    <row r="28" spans="2:12">
      <c r="B28" s="344" t="s">
        <v>383</v>
      </c>
      <c r="C28" s="345"/>
      <c r="D28" s="346"/>
      <c r="E28" s="419"/>
      <c r="F28" s="394"/>
      <c r="G28" s="394"/>
      <c r="H28" s="394"/>
      <c r="I28" s="394"/>
      <c r="J28" s="396"/>
      <c r="K28" s="382"/>
      <c r="L28" s="381"/>
    </row>
    <row r="29" spans="2:12">
      <c r="B29" s="344" t="s">
        <v>384</v>
      </c>
      <c r="C29" s="345"/>
      <c r="D29" s="346"/>
      <c r="E29" s="419"/>
      <c r="F29" s="394"/>
      <c r="G29" s="394"/>
      <c r="H29" s="394"/>
      <c r="I29" s="394"/>
      <c r="J29" s="396"/>
      <c r="K29" s="382"/>
      <c r="L29" s="381"/>
    </row>
    <row r="30" spans="2:12">
      <c r="B30" s="344" t="s">
        <v>385</v>
      </c>
      <c r="C30" s="345"/>
      <c r="D30" s="346"/>
      <c r="E30" s="393"/>
      <c r="F30" s="394"/>
      <c r="G30" s="394"/>
      <c r="H30" s="394"/>
      <c r="I30" s="394"/>
      <c r="J30" s="396"/>
      <c r="K30" s="382"/>
      <c r="L30" s="381"/>
    </row>
    <row r="31" spans="2:12">
      <c r="B31" s="344" t="s">
        <v>386</v>
      </c>
      <c r="C31" s="345"/>
      <c r="D31" s="346"/>
      <c r="E31" s="393"/>
      <c r="F31" s="394"/>
      <c r="G31" s="394"/>
      <c r="H31" s="394"/>
      <c r="I31" s="394"/>
      <c r="J31" s="396"/>
      <c r="K31" s="382"/>
      <c r="L31" s="381"/>
    </row>
    <row r="32" spans="2:12">
      <c r="B32" s="344" t="s">
        <v>387</v>
      </c>
      <c r="C32" s="345"/>
      <c r="D32" s="346"/>
      <c r="E32" s="393"/>
      <c r="F32" s="394"/>
      <c r="G32" s="394"/>
      <c r="H32" s="394"/>
      <c r="I32" s="394"/>
      <c r="J32" s="396"/>
      <c r="K32" s="382"/>
      <c r="L32" s="381"/>
    </row>
    <row r="33" spans="2:12" ht="13.8" thickBot="1">
      <c r="B33" s="348"/>
      <c r="C33" s="347">
        <v>6</v>
      </c>
      <c r="D33" s="346"/>
      <c r="E33" s="408"/>
      <c r="F33" s="409"/>
      <c r="G33" s="409"/>
      <c r="H33" s="409"/>
      <c r="I33" s="409"/>
      <c r="J33" s="411"/>
      <c r="K33" s="412"/>
      <c r="L33" s="413"/>
    </row>
    <row r="34" spans="2:12" ht="13.8" thickTop="1">
      <c r="B34" s="348"/>
      <c r="C34" s="345"/>
      <c r="D34" s="346"/>
      <c r="E34" s="419"/>
      <c r="F34" s="394"/>
      <c r="G34" s="394"/>
      <c r="H34" s="394"/>
      <c r="I34" s="394"/>
      <c r="J34" s="396"/>
      <c r="K34" s="417"/>
      <c r="L34" s="418"/>
    </row>
    <row r="35" spans="2:12">
      <c r="B35" s="351" t="s">
        <v>388</v>
      </c>
      <c r="C35" s="347" t="s">
        <v>625</v>
      </c>
      <c r="D35" s="352"/>
      <c r="E35" s="419"/>
      <c r="F35" s="394"/>
      <c r="G35" s="394"/>
      <c r="H35" s="394"/>
      <c r="I35" s="394"/>
      <c r="J35" s="396"/>
      <c r="K35" s="382"/>
      <c r="L35" s="381"/>
    </row>
    <row r="36" spans="2:12" ht="13.8" thickBot="1">
      <c r="B36" s="619"/>
      <c r="C36" s="620"/>
      <c r="D36" s="355"/>
      <c r="E36" s="422"/>
      <c r="F36" s="423"/>
      <c r="G36" s="423"/>
      <c r="H36" s="423"/>
      <c r="I36" s="423"/>
      <c r="J36" s="424"/>
      <c r="K36" s="421"/>
      <c r="L36" s="420"/>
    </row>
    <row r="37" spans="2:12">
      <c r="B37" s="621"/>
      <c r="C37" s="615"/>
      <c r="D37" s="339"/>
      <c r="E37" s="383"/>
      <c r="F37" s="384"/>
      <c r="G37" s="384"/>
      <c r="H37" s="384"/>
      <c r="I37" s="384"/>
      <c r="J37" s="385"/>
      <c r="K37" s="386"/>
      <c r="L37" s="387"/>
    </row>
    <row r="38" spans="2:12" ht="14.4" thickBot="1">
      <c r="B38" s="351" t="s">
        <v>389</v>
      </c>
      <c r="C38" s="616">
        <v>7</v>
      </c>
      <c r="D38" s="340"/>
      <c r="E38" s="388"/>
      <c r="F38" s="389"/>
      <c r="G38" s="389"/>
      <c r="H38" s="389"/>
      <c r="I38" s="389"/>
      <c r="J38" s="390"/>
      <c r="K38" s="391"/>
      <c r="L38" s="392"/>
    </row>
    <row r="39" spans="2:12" ht="14.4" thickTop="1">
      <c r="B39" s="617"/>
      <c r="C39" s="618"/>
      <c r="D39" s="340"/>
      <c r="E39" s="393"/>
      <c r="F39" s="394"/>
      <c r="G39" s="394"/>
      <c r="H39" s="394"/>
      <c r="I39" s="395"/>
      <c r="J39" s="396"/>
      <c r="K39" s="382"/>
      <c r="L39" s="381"/>
    </row>
    <row r="40" spans="2:12" ht="13.8">
      <c r="B40" s="351" t="s">
        <v>374</v>
      </c>
      <c r="C40" s="616"/>
      <c r="D40" s="340"/>
      <c r="E40" s="393"/>
      <c r="F40" s="394"/>
      <c r="G40" s="394"/>
      <c r="H40" s="394"/>
      <c r="I40" s="395"/>
      <c r="J40" s="396"/>
      <c r="K40" s="382"/>
      <c r="L40" s="381"/>
    </row>
    <row r="41" spans="2:12" ht="14.25">
      <c r="B41" s="344" t="s">
        <v>375</v>
      </c>
      <c r="C41" s="616"/>
      <c r="D41" s="341"/>
      <c r="E41" s="397"/>
      <c r="F41" s="398"/>
      <c r="G41" s="398"/>
      <c r="H41" s="398"/>
      <c r="I41" s="395"/>
      <c r="J41" s="399"/>
      <c r="K41" s="400"/>
      <c r="L41" s="401"/>
    </row>
    <row r="42" spans="2:12">
      <c r="B42" s="344" t="s">
        <v>376</v>
      </c>
      <c r="C42" s="345"/>
      <c r="D42" s="342"/>
      <c r="E42" s="393"/>
      <c r="F42" s="394"/>
      <c r="G42" s="394"/>
      <c r="H42" s="394"/>
      <c r="I42" s="395"/>
      <c r="J42" s="396"/>
      <c r="K42" s="382"/>
      <c r="L42" s="381"/>
    </row>
    <row r="43" spans="2:12">
      <c r="B43" s="344" t="s">
        <v>377</v>
      </c>
      <c r="C43" s="615"/>
      <c r="D43" s="339"/>
      <c r="E43" s="393"/>
      <c r="F43" s="394"/>
      <c r="G43" s="394"/>
      <c r="H43" s="394"/>
      <c r="I43" s="395"/>
      <c r="J43" s="396"/>
      <c r="K43" s="382"/>
      <c r="L43" s="381"/>
    </row>
    <row r="44" spans="2:12">
      <c r="B44" s="343" t="s">
        <v>378</v>
      </c>
      <c r="C44" s="345"/>
      <c r="D44" s="342"/>
      <c r="E44" s="393"/>
      <c r="F44" s="394"/>
      <c r="G44" s="394"/>
      <c r="H44" s="394"/>
      <c r="I44" s="395"/>
      <c r="J44" s="396"/>
      <c r="K44" s="382"/>
      <c r="L44" s="381"/>
    </row>
    <row r="45" spans="2:12">
      <c r="B45" s="344" t="s">
        <v>379</v>
      </c>
      <c r="C45" s="345"/>
      <c r="D45" s="346"/>
      <c r="E45" s="402"/>
      <c r="F45" s="403"/>
      <c r="G45" s="403"/>
      <c r="H45" s="403"/>
      <c r="I45" s="404"/>
      <c r="J45" s="405"/>
      <c r="K45" s="406"/>
      <c r="L45" s="407"/>
    </row>
    <row r="46" spans="2:12" ht="13.5" thickBot="1">
      <c r="B46" s="344"/>
      <c r="C46" s="347">
        <v>8</v>
      </c>
      <c r="D46" s="346"/>
      <c r="E46" s="408"/>
      <c r="F46" s="409"/>
      <c r="G46" s="409"/>
      <c r="H46" s="409"/>
      <c r="I46" s="410"/>
      <c r="J46" s="411"/>
      <c r="K46" s="412"/>
      <c r="L46" s="413"/>
    </row>
    <row r="47" spans="2:12" ht="13.5" thickTop="1">
      <c r="B47" s="348"/>
      <c r="C47" s="349"/>
      <c r="D47" s="350"/>
      <c r="E47" s="414"/>
      <c r="F47" s="415"/>
      <c r="G47" s="415"/>
      <c r="H47" s="415"/>
      <c r="I47" s="415"/>
      <c r="J47" s="416"/>
      <c r="K47" s="417"/>
      <c r="L47" s="418"/>
    </row>
    <row r="48" spans="2:12" ht="13.5" thickBot="1">
      <c r="B48" s="351" t="s">
        <v>380</v>
      </c>
      <c r="C48" s="616">
        <v>9</v>
      </c>
      <c r="D48" s="346"/>
      <c r="E48" s="419"/>
      <c r="F48" s="394"/>
      <c r="G48" s="394"/>
      <c r="H48" s="394"/>
      <c r="I48" s="389"/>
      <c r="J48" s="390"/>
      <c r="K48" s="391"/>
      <c r="L48" s="392"/>
    </row>
    <row r="49" spans="2:12" ht="13.5" thickTop="1">
      <c r="B49" s="351"/>
      <c r="C49" s="616"/>
      <c r="D49" s="346"/>
      <c r="E49" s="419"/>
      <c r="F49" s="394"/>
      <c r="G49" s="394"/>
      <c r="H49" s="394"/>
      <c r="I49" s="394"/>
      <c r="J49" s="396"/>
      <c r="K49" s="382"/>
      <c r="L49" s="381"/>
    </row>
    <row r="50" spans="2:12" ht="13.5" thickBot="1">
      <c r="B50" s="351" t="s">
        <v>623</v>
      </c>
      <c r="C50" s="616">
        <v>10</v>
      </c>
      <c r="D50" s="346"/>
      <c r="E50" s="419"/>
      <c r="F50" s="394"/>
      <c r="G50" s="394"/>
      <c r="H50" s="394"/>
      <c r="I50" s="394"/>
      <c r="J50" s="396"/>
      <c r="K50" s="382"/>
      <c r="L50" s="381"/>
    </row>
    <row r="51" spans="2:12" ht="13.5" thickTop="1">
      <c r="B51" s="351"/>
      <c r="C51" s="616"/>
      <c r="D51" s="346"/>
      <c r="E51" s="419"/>
      <c r="F51" s="394"/>
      <c r="G51" s="394"/>
      <c r="H51" s="394"/>
      <c r="I51" s="415"/>
      <c r="J51" s="396"/>
      <c r="K51" s="382"/>
      <c r="L51" s="418"/>
    </row>
    <row r="52" spans="2:12" ht="13.5" thickBot="1">
      <c r="B52" s="351" t="s">
        <v>381</v>
      </c>
      <c r="C52" s="347" t="s">
        <v>626</v>
      </c>
      <c r="D52" s="346"/>
      <c r="E52" s="419"/>
      <c r="F52" s="394"/>
      <c r="G52" s="394"/>
      <c r="H52" s="394"/>
      <c r="I52" s="394"/>
      <c r="J52" s="390"/>
      <c r="K52" s="391"/>
      <c r="L52" s="392"/>
    </row>
    <row r="53" spans="2:12" ht="15" thickTop="1">
      <c r="B53" s="617"/>
      <c r="C53" s="618"/>
      <c r="D53" s="346"/>
      <c r="E53" s="393"/>
      <c r="F53" s="394"/>
      <c r="G53" s="394"/>
      <c r="H53" s="394"/>
      <c r="I53" s="394"/>
      <c r="J53" s="396"/>
      <c r="K53" s="382"/>
      <c r="L53" s="381"/>
    </row>
    <row r="54" spans="2:12">
      <c r="B54" s="351" t="s">
        <v>382</v>
      </c>
      <c r="C54" s="347"/>
      <c r="D54" s="352"/>
      <c r="E54" s="393"/>
      <c r="F54" s="394"/>
      <c r="G54" s="394"/>
      <c r="H54" s="394"/>
      <c r="I54" s="394"/>
      <c r="J54" s="396"/>
      <c r="K54" s="382"/>
      <c r="L54" s="381"/>
    </row>
    <row r="55" spans="2:12">
      <c r="B55" s="344" t="s">
        <v>383</v>
      </c>
      <c r="C55" s="345"/>
      <c r="D55" s="346"/>
      <c r="E55" s="419"/>
      <c r="F55" s="394"/>
      <c r="G55" s="394"/>
      <c r="H55" s="394"/>
      <c r="I55" s="394"/>
      <c r="J55" s="396"/>
      <c r="K55" s="382"/>
      <c r="L55" s="381"/>
    </row>
    <row r="56" spans="2:12">
      <c r="B56" s="344" t="s">
        <v>384</v>
      </c>
      <c r="C56" s="345"/>
      <c r="D56" s="346"/>
      <c r="E56" s="419"/>
      <c r="F56" s="394"/>
      <c r="G56" s="394"/>
      <c r="H56" s="394"/>
      <c r="I56" s="394"/>
      <c r="J56" s="396"/>
      <c r="K56" s="382"/>
      <c r="L56" s="381"/>
    </row>
    <row r="57" spans="2:12">
      <c r="B57" s="344" t="s">
        <v>385</v>
      </c>
      <c r="C57" s="345"/>
      <c r="D57" s="346"/>
      <c r="E57" s="393"/>
      <c r="F57" s="394"/>
      <c r="G57" s="394"/>
      <c r="H57" s="394"/>
      <c r="I57" s="394"/>
      <c r="J57" s="396"/>
      <c r="K57" s="382"/>
      <c r="L57" s="381"/>
    </row>
    <row r="58" spans="2:12">
      <c r="B58" s="344" t="s">
        <v>386</v>
      </c>
      <c r="C58" s="345"/>
      <c r="D58" s="346"/>
      <c r="E58" s="393"/>
      <c r="F58" s="394"/>
      <c r="G58" s="394"/>
      <c r="H58" s="394"/>
      <c r="I58" s="394"/>
      <c r="J58" s="396"/>
      <c r="K58" s="382"/>
      <c r="L58" s="381"/>
    </row>
    <row r="59" spans="2:12">
      <c r="B59" s="344" t="s">
        <v>387</v>
      </c>
      <c r="C59" s="345"/>
      <c r="D59" s="346"/>
      <c r="E59" s="393"/>
      <c r="F59" s="394"/>
      <c r="G59" s="394"/>
      <c r="H59" s="394"/>
      <c r="I59" s="394"/>
      <c r="J59" s="396"/>
      <c r="K59" s="382"/>
      <c r="L59" s="381"/>
    </row>
    <row r="60" spans="2:12" ht="13.5" thickBot="1">
      <c r="B60" s="348"/>
      <c r="C60" s="347">
        <v>12</v>
      </c>
      <c r="D60" s="346"/>
      <c r="E60" s="408"/>
      <c r="F60" s="409"/>
      <c r="G60" s="409"/>
      <c r="H60" s="409"/>
      <c r="I60" s="409"/>
      <c r="J60" s="411"/>
      <c r="K60" s="412"/>
      <c r="L60" s="413"/>
    </row>
    <row r="61" spans="2:12" ht="13.5" thickTop="1">
      <c r="B61" s="348"/>
      <c r="C61" s="345"/>
      <c r="D61" s="346"/>
      <c r="E61" s="419"/>
      <c r="F61" s="394"/>
      <c r="G61" s="394"/>
      <c r="H61" s="394"/>
      <c r="I61" s="394"/>
      <c r="J61" s="396"/>
      <c r="K61" s="417"/>
      <c r="L61" s="418"/>
    </row>
    <row r="62" spans="2:12">
      <c r="B62" s="351" t="s">
        <v>390</v>
      </c>
      <c r="C62" s="347" t="s">
        <v>627</v>
      </c>
      <c r="D62" s="352"/>
      <c r="E62" s="419"/>
      <c r="F62" s="394"/>
      <c r="G62" s="394"/>
      <c r="H62" s="394"/>
      <c r="I62" s="394"/>
      <c r="J62" s="396"/>
      <c r="K62" s="382"/>
      <c r="L62" s="381"/>
    </row>
    <row r="63" spans="2:12" ht="13.5" thickBot="1">
      <c r="B63" s="353"/>
      <c r="C63" s="354"/>
      <c r="D63" s="355"/>
      <c r="E63" s="422"/>
      <c r="F63" s="423"/>
      <c r="G63" s="423"/>
      <c r="H63" s="423"/>
      <c r="I63" s="423"/>
      <c r="J63" s="424"/>
      <c r="K63" s="421"/>
      <c r="L63" s="420"/>
    </row>
    <row r="64" spans="2:12" ht="13.5">
      <c r="B64" s="356"/>
    </row>
  </sheetData>
  <mergeCells count="15">
    <mergeCell ref="L7:L8"/>
    <mergeCell ref="B2:C2"/>
    <mergeCell ref="D2:E2"/>
    <mergeCell ref="F2:G2"/>
    <mergeCell ref="H2:I2"/>
    <mergeCell ref="J2:K2"/>
    <mergeCell ref="B7:C8"/>
    <mergeCell ref="D7:D8"/>
    <mergeCell ref="K7:K8"/>
    <mergeCell ref="E7:E8"/>
    <mergeCell ref="F7:F8"/>
    <mergeCell ref="G7:G8"/>
    <mergeCell ref="H7:H8"/>
    <mergeCell ref="I7:I8"/>
    <mergeCell ref="J7:J8"/>
  </mergeCells>
  <hyperlinks>
    <hyperlink ref="A1" location="Índice!Área_de_Impressão" display="Índice!Área_de_Impressão"/>
  </hyperlinks>
  <printOptions horizontalCentered="1"/>
  <pageMargins left="0.2" right="0.19685039370078741" top="1.39" bottom="0.19685039370078741" header="0.3" footer="0"/>
  <pageSetup paperSize="9" scale="6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C18" sqref="C18"/>
    </sheetView>
  </sheetViews>
  <sheetFormatPr defaultColWidth="9.109375" defaultRowHeight="13.8"/>
  <cols>
    <col min="1" max="1" width="9.109375" style="10"/>
    <col min="2" max="2" width="4.6640625" style="10" customWidth="1"/>
    <col min="3" max="3" width="68.88671875" style="10" customWidth="1"/>
    <col min="4" max="4" width="21.6640625" style="10" bestFit="1" customWidth="1"/>
    <col min="5" max="16" width="10.6640625" style="10" customWidth="1"/>
    <col min="17" max="17" width="10" style="10" customWidth="1"/>
    <col min="18" max="16384" width="9.109375" style="10"/>
  </cols>
  <sheetData>
    <row r="1" spans="1:17">
      <c r="A1" s="8">
        <v>1</v>
      </c>
      <c r="B1" s="9"/>
      <c r="C1" s="9"/>
      <c r="D1" s="9"/>
      <c r="E1" s="9"/>
      <c r="F1" s="9"/>
      <c r="G1" s="9"/>
      <c r="H1" s="9"/>
      <c r="I1" s="9"/>
    </row>
    <row r="2" spans="1:17" ht="15.6">
      <c r="A2" s="9"/>
      <c r="B2" s="9"/>
      <c r="C2" s="625" t="str">
        <f>Índice!D7</f>
        <v>Quadro N2-01-REN - Balanço de energia elétrica</v>
      </c>
      <c r="D2" s="625"/>
      <c r="E2" s="625"/>
      <c r="F2" s="625"/>
      <c r="G2" s="625"/>
      <c r="H2" s="625"/>
      <c r="I2" s="625"/>
    </row>
    <row r="3" spans="1:17">
      <c r="A3" s="9"/>
      <c r="B3" s="9"/>
      <c r="C3" s="11"/>
      <c r="D3" s="11"/>
      <c r="E3" s="11"/>
      <c r="F3" s="11"/>
      <c r="G3" s="11"/>
      <c r="H3" s="11"/>
      <c r="I3" s="11"/>
    </row>
    <row r="4" spans="1:17"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 t="s">
        <v>314</v>
      </c>
    </row>
    <row r="6" spans="1:17" ht="35.25" customHeight="1">
      <c r="B6" s="15" t="s">
        <v>172</v>
      </c>
      <c r="C6" s="13" t="s">
        <v>173</v>
      </c>
      <c r="D6" s="426" t="s">
        <v>174</v>
      </c>
      <c r="E6" s="427" t="s">
        <v>175</v>
      </c>
      <c r="F6" s="427" t="s">
        <v>176</v>
      </c>
      <c r="G6" s="427" t="s">
        <v>177</v>
      </c>
      <c r="H6" s="427" t="s">
        <v>178</v>
      </c>
      <c r="I6" s="427" t="s">
        <v>179</v>
      </c>
      <c r="J6" s="427" t="s">
        <v>180</v>
      </c>
      <c r="K6" s="427" t="s">
        <v>181</v>
      </c>
      <c r="L6" s="427" t="s">
        <v>182</v>
      </c>
      <c r="M6" s="427" t="s">
        <v>183</v>
      </c>
      <c r="N6" s="427" t="s">
        <v>184</v>
      </c>
      <c r="O6" s="427" t="s">
        <v>185</v>
      </c>
      <c r="P6" s="427" t="s">
        <v>186</v>
      </c>
      <c r="Q6" s="428" t="s">
        <v>333</v>
      </c>
    </row>
    <row r="7" spans="1:17">
      <c r="B7" s="15">
        <v>1</v>
      </c>
      <c r="C7" s="17" t="s">
        <v>187</v>
      </c>
    </row>
    <row r="8" spans="1:17">
      <c r="B8" s="15">
        <v>2</v>
      </c>
      <c r="C8" s="18" t="s">
        <v>188</v>
      </c>
      <c r="D8" s="16" t="s">
        <v>189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>
      <c r="B9" s="15">
        <v>3</v>
      </c>
      <c r="C9" s="13" t="s">
        <v>190</v>
      </c>
      <c r="D9" s="1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7">
      <c r="B10" s="15">
        <v>4</v>
      </c>
      <c r="C10" s="13" t="s">
        <v>191</v>
      </c>
      <c r="D10" s="1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2"/>
    </row>
    <row r="11" spans="1:17">
      <c r="B11" s="601">
        <v>5</v>
      </c>
      <c r="C11" s="30" t="s">
        <v>707</v>
      </c>
      <c r="D11" s="3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/>
    </row>
    <row r="12" spans="1:17">
      <c r="B12" s="601">
        <v>6</v>
      </c>
      <c r="C12" s="30" t="s">
        <v>708</v>
      </c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</row>
    <row r="13" spans="1:17">
      <c r="B13" s="601">
        <v>7</v>
      </c>
      <c r="C13" s="26" t="s">
        <v>709</v>
      </c>
      <c r="D13" s="34" t="s">
        <v>597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>
      <c r="B14" s="601">
        <v>8</v>
      </c>
      <c r="C14" s="30" t="s">
        <v>190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>
      <c r="B15" s="601">
        <v>9</v>
      </c>
      <c r="C15" s="30" t="s">
        <v>632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>
      <c r="A16" s="34"/>
      <c r="B16" s="601">
        <v>10</v>
      </c>
      <c r="C16" s="26" t="s">
        <v>710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>
      <c r="A17" s="34"/>
      <c r="B17" s="601">
        <v>11</v>
      </c>
      <c r="C17" s="26" t="s">
        <v>192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>
      <c r="A18" s="34"/>
      <c r="B18" s="601">
        <v>12</v>
      </c>
      <c r="C18" s="30" t="s">
        <v>193</v>
      </c>
      <c r="D18" s="3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2"/>
    </row>
    <row r="19" spans="1:17">
      <c r="A19" s="34"/>
      <c r="B19" s="601">
        <v>13</v>
      </c>
      <c r="C19" s="30" t="s">
        <v>287</v>
      </c>
      <c r="D19" s="3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/>
    </row>
    <row r="20" spans="1:17">
      <c r="A20" s="34"/>
      <c r="B20" s="601">
        <v>14</v>
      </c>
      <c r="C20" s="26" t="s">
        <v>194</v>
      </c>
      <c r="D20" s="3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"/>
    </row>
    <row r="21" spans="1:17">
      <c r="A21" s="34"/>
      <c r="B21" s="601">
        <v>15</v>
      </c>
      <c r="C21" s="26" t="s">
        <v>195</v>
      </c>
      <c r="D21" s="3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15.75" customHeight="1">
      <c r="A22" s="34"/>
      <c r="B22" s="601">
        <v>16</v>
      </c>
      <c r="C22" s="24" t="s">
        <v>196</v>
      </c>
      <c r="D22" s="602" t="s">
        <v>599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9.5" customHeight="1">
      <c r="A23" s="34"/>
      <c r="B23" s="601">
        <v>17</v>
      </c>
      <c r="C23" s="17" t="s">
        <v>197</v>
      </c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>
      <c r="A24" s="34"/>
      <c r="B24" s="601">
        <v>18</v>
      </c>
      <c r="C24" s="18" t="s">
        <v>198</v>
      </c>
      <c r="D24" s="34" t="s">
        <v>600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>
      <c r="A25" s="34"/>
      <c r="B25" s="601">
        <v>19</v>
      </c>
      <c r="C25" s="13" t="s">
        <v>199</v>
      </c>
      <c r="D25" s="1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</row>
    <row r="26" spans="1:17">
      <c r="A26" s="34"/>
      <c r="B26" s="601">
        <v>20</v>
      </c>
      <c r="C26" s="13" t="s">
        <v>308</v>
      </c>
      <c r="D26" s="25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</row>
    <row r="27" spans="1:17">
      <c r="A27" s="34"/>
      <c r="B27" s="601">
        <v>21</v>
      </c>
      <c r="C27" s="18" t="s">
        <v>200</v>
      </c>
      <c r="D27" s="25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>
      <c r="A28" s="34"/>
      <c r="B28" s="601">
        <v>22</v>
      </c>
      <c r="C28" s="13" t="s">
        <v>193</v>
      </c>
      <c r="D28" s="2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</row>
    <row r="29" spans="1:17">
      <c r="A29" s="34"/>
      <c r="B29" s="601">
        <v>23</v>
      </c>
      <c r="C29" s="13" t="s">
        <v>287</v>
      </c>
      <c r="D29" s="2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</row>
    <row r="30" spans="1:17">
      <c r="A30" s="34"/>
      <c r="B30" s="601">
        <v>24</v>
      </c>
      <c r="C30" s="26" t="s">
        <v>309</v>
      </c>
      <c r="D30" s="2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17">
      <c r="A31" s="34"/>
      <c r="B31" s="601">
        <v>25</v>
      </c>
      <c r="C31" s="26" t="s">
        <v>310</v>
      </c>
      <c r="D31" s="2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17">
      <c r="A32" s="34"/>
      <c r="B32" s="601">
        <v>26</v>
      </c>
      <c r="C32" s="18" t="s">
        <v>201</v>
      </c>
      <c r="D32" s="1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ht="18" customHeight="1">
      <c r="A33" s="34"/>
      <c r="B33" s="601">
        <v>27</v>
      </c>
      <c r="C33" s="24" t="s">
        <v>202</v>
      </c>
      <c r="D33" s="602" t="s">
        <v>601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>
      <c r="A34" s="34"/>
      <c r="B34" s="601">
        <v>28</v>
      </c>
      <c r="C34" s="18" t="s">
        <v>203</v>
      </c>
      <c r="D34" s="34" t="s">
        <v>602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>
      <c r="A35" s="34"/>
      <c r="B35" s="601">
        <v>29</v>
      </c>
      <c r="C35" s="18" t="s">
        <v>204</v>
      </c>
      <c r="D35" s="34" t="s">
        <v>603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ht="16.5" customHeight="1">
      <c r="A36" s="34"/>
      <c r="B36" s="601">
        <v>30</v>
      </c>
      <c r="C36" s="17" t="s">
        <v>205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9"/>
    </row>
    <row r="37" spans="1:17">
      <c r="A37" s="34"/>
      <c r="B37" s="601">
        <v>31</v>
      </c>
      <c r="C37" s="30" t="s">
        <v>598</v>
      </c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>
      <c r="A38" s="34"/>
      <c r="B38" s="601">
        <v>32</v>
      </c>
      <c r="C38" s="30" t="s">
        <v>711</v>
      </c>
      <c r="D38" s="1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>
      <c r="A39" s="34"/>
      <c r="B39" s="601">
        <v>33</v>
      </c>
      <c r="C39" s="30" t="s">
        <v>311</v>
      </c>
      <c r="D39" s="1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>
      <c r="A40" s="34"/>
      <c r="B40" s="601">
        <v>34</v>
      </c>
      <c r="C40" s="13" t="s">
        <v>206</v>
      </c>
      <c r="D40" s="1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>
      <c r="A41" s="34"/>
      <c r="B41" s="601">
        <v>35</v>
      </c>
      <c r="C41" s="13" t="s">
        <v>207</v>
      </c>
      <c r="D41" s="1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>
      <c r="A42" s="34"/>
      <c r="B42" s="601">
        <v>36</v>
      </c>
      <c r="C42" s="24" t="s">
        <v>208</v>
      </c>
      <c r="D42" s="602" t="s">
        <v>604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>
      <c r="A43" s="34"/>
      <c r="B43" s="601">
        <v>37</v>
      </c>
      <c r="C43" s="33" t="s">
        <v>312</v>
      </c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>
      <c r="A44" s="537"/>
      <c r="B44" s="601">
        <v>38</v>
      </c>
      <c r="C44" s="33" t="s">
        <v>313</v>
      </c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>
      <c r="A45" s="537"/>
      <c r="B45" s="601">
        <v>39</v>
      </c>
      <c r="C45" s="17" t="s">
        <v>288</v>
      </c>
      <c r="D45" s="16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3"/>
    </row>
    <row r="46" spans="1:17">
      <c r="A46" s="537"/>
      <c r="B46" s="601">
        <v>40</v>
      </c>
      <c r="C46" s="24" t="s">
        <v>284</v>
      </c>
      <c r="D46" s="602">
        <v>18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>
      <c r="A47" s="537"/>
      <c r="B47" s="601">
        <v>41</v>
      </c>
      <c r="C47" s="24" t="s">
        <v>285</v>
      </c>
      <c r="D47" s="2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>
      <c r="A48" s="537"/>
      <c r="B48" s="601">
        <v>42</v>
      </c>
      <c r="C48" s="24" t="s">
        <v>286</v>
      </c>
      <c r="D48" s="2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mergeCells count="1">
    <mergeCell ref="C2:I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Header>&amp;CREN, SA</oddHeader>
    <oddFooter>&amp;L29/04/2015&amp;R&amp;F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showGridLines="0" zoomScale="85" zoomScaleNormal="85" workbookViewId="0"/>
  </sheetViews>
  <sheetFormatPr defaultColWidth="8.88671875" defaultRowHeight="16.2" customHeight="1"/>
  <cols>
    <col min="1" max="2" width="8.88671875" style="548"/>
    <col min="3" max="3" width="9.109375" style="548" customWidth="1"/>
    <col min="4" max="4" width="16.6640625" style="548" customWidth="1"/>
    <col min="5" max="5" width="47" style="550" customWidth="1"/>
    <col min="6" max="7" width="12.6640625" style="548" customWidth="1"/>
    <col min="8" max="16384" width="8.88671875" style="548"/>
  </cols>
  <sheetData>
    <row r="2" spans="1:12" s="337" customFormat="1" ht="15.6">
      <c r="A2" s="332"/>
      <c r="B2" s="332"/>
      <c r="C2" s="250" t="str">
        <f>Índice!D25</f>
        <v>Quadro N2-19-REN - Incentivo Racionalização Económica dos Investimentos (IREI)</v>
      </c>
      <c r="D2" s="250"/>
      <c r="E2" s="250"/>
      <c r="F2" s="250"/>
      <c r="G2" s="250"/>
      <c r="H2" s="250"/>
      <c r="I2" s="250"/>
      <c r="J2" s="250"/>
      <c r="K2" s="250"/>
      <c r="L2" s="250"/>
    </row>
    <row r="4" spans="1:12" s="547" customFormat="1" ht="16.2" customHeight="1">
      <c r="C4" s="553" t="s">
        <v>633</v>
      </c>
      <c r="D4" s="554"/>
      <c r="E4" s="555"/>
      <c r="F4" s="555"/>
    </row>
    <row r="5" spans="1:12" s="547" customFormat="1" ht="6" customHeight="1">
      <c r="C5" s="556"/>
      <c r="D5" s="557"/>
      <c r="E5" s="558"/>
      <c r="F5" s="558"/>
    </row>
    <row r="6" spans="1:12" ht="16.2" customHeight="1">
      <c r="C6" s="559"/>
      <c r="D6" s="559"/>
      <c r="E6" s="560"/>
      <c r="F6" s="561" t="s">
        <v>333</v>
      </c>
    </row>
    <row r="7" spans="1:12" ht="16.2" customHeight="1">
      <c r="C7" s="559"/>
      <c r="D7" s="679" t="s">
        <v>634</v>
      </c>
      <c r="E7" s="574" t="s">
        <v>635</v>
      </c>
      <c r="F7" s="577"/>
    </row>
    <row r="8" spans="1:12" ht="16.2" customHeight="1">
      <c r="C8" s="559"/>
      <c r="D8" s="679"/>
      <c r="E8" s="574" t="s">
        <v>636</v>
      </c>
      <c r="F8" s="577"/>
    </row>
    <row r="9" spans="1:12" ht="16.2" customHeight="1">
      <c r="C9" s="559"/>
      <c r="D9" s="679"/>
      <c r="E9" s="574" t="s">
        <v>637</v>
      </c>
      <c r="F9" s="578"/>
    </row>
    <row r="10" spans="1:12" ht="16.2" customHeight="1">
      <c r="C10" s="559"/>
      <c r="D10" s="679"/>
      <c r="E10" s="574" t="s">
        <v>638</v>
      </c>
      <c r="F10" s="578"/>
    </row>
    <row r="11" spans="1:12" ht="16.2" customHeight="1">
      <c r="C11" s="559"/>
      <c r="D11" s="679"/>
      <c r="E11" s="579" t="s">
        <v>639</v>
      </c>
      <c r="F11" s="580" t="e">
        <f>+(F7-F8)/(F9-F10)</f>
        <v>#DIV/0!</v>
      </c>
    </row>
    <row r="12" spans="1:12" ht="16.2" customHeight="1">
      <c r="C12" s="559"/>
      <c r="D12" s="679"/>
      <c r="E12" s="579" t="s">
        <v>640</v>
      </c>
      <c r="F12" s="580" t="e">
        <f>0-F11*F10</f>
        <v>#DIV/0!</v>
      </c>
    </row>
    <row r="13" spans="1:12" ht="16.2" customHeight="1">
      <c r="C13" s="559"/>
      <c r="D13" s="562"/>
      <c r="E13" s="563"/>
      <c r="F13" s="559"/>
    </row>
    <row r="14" spans="1:12" ht="16.2" customHeight="1">
      <c r="C14" s="559"/>
      <c r="D14" s="679" t="s">
        <v>641</v>
      </c>
      <c r="E14" s="574" t="s">
        <v>642</v>
      </c>
      <c r="F14" s="577"/>
    </row>
    <row r="15" spans="1:12" ht="16.2" customHeight="1">
      <c r="C15" s="559"/>
      <c r="D15" s="679"/>
      <c r="E15" s="574" t="s">
        <v>636</v>
      </c>
      <c r="F15" s="577"/>
    </row>
    <row r="16" spans="1:12" ht="16.2" customHeight="1">
      <c r="C16" s="559"/>
      <c r="D16" s="679"/>
      <c r="E16" s="574" t="s">
        <v>643</v>
      </c>
      <c r="F16" s="578"/>
    </row>
    <row r="17" spans="3:7" ht="16.2" customHeight="1">
      <c r="C17" s="559"/>
      <c r="D17" s="679"/>
      <c r="E17" s="574" t="s">
        <v>638</v>
      </c>
      <c r="F17" s="578"/>
    </row>
    <row r="18" spans="3:7" ht="16.2" customHeight="1">
      <c r="C18" s="559"/>
      <c r="D18" s="679"/>
      <c r="E18" s="579" t="s">
        <v>644</v>
      </c>
      <c r="F18" s="580" t="e">
        <f>+(F14-F15)/(F16-F17)</f>
        <v>#DIV/0!</v>
      </c>
    </row>
    <row r="19" spans="3:7" ht="16.2" customHeight="1">
      <c r="C19" s="559"/>
      <c r="D19" s="679"/>
      <c r="E19" s="579" t="s">
        <v>645</v>
      </c>
      <c r="F19" s="580" t="e">
        <f>0-F18*F17</f>
        <v>#DIV/0!</v>
      </c>
    </row>
    <row r="20" spans="3:7" ht="16.2" customHeight="1">
      <c r="C20" s="559"/>
      <c r="D20" s="562"/>
      <c r="E20" s="563"/>
      <c r="F20" s="559"/>
    </row>
    <row r="21" spans="3:7" ht="16.2" customHeight="1">
      <c r="C21" s="559"/>
      <c r="D21" s="679" t="s">
        <v>646</v>
      </c>
      <c r="E21" s="574" t="s">
        <v>647</v>
      </c>
      <c r="F21" s="577"/>
    </row>
    <row r="22" spans="3:7" ht="16.2" customHeight="1">
      <c r="C22" s="559"/>
      <c r="D22" s="679"/>
      <c r="E22" s="574" t="s">
        <v>636</v>
      </c>
      <c r="F22" s="577"/>
    </row>
    <row r="23" spans="3:7" ht="16.2" customHeight="1">
      <c r="C23" s="559"/>
      <c r="D23" s="679"/>
      <c r="E23" s="574" t="s">
        <v>648</v>
      </c>
      <c r="F23" s="578"/>
    </row>
    <row r="24" spans="3:7" ht="16.2" customHeight="1">
      <c r="C24" s="559"/>
      <c r="D24" s="679"/>
      <c r="E24" s="574" t="s">
        <v>638</v>
      </c>
      <c r="F24" s="578"/>
    </row>
    <row r="25" spans="3:7" ht="16.2" customHeight="1">
      <c r="C25" s="559"/>
      <c r="D25" s="679"/>
      <c r="E25" s="579" t="s">
        <v>649</v>
      </c>
      <c r="F25" s="581" t="e">
        <f>+(F21-F22)/(F23-F24)</f>
        <v>#DIV/0!</v>
      </c>
    </row>
    <row r="26" spans="3:7" ht="16.2" customHeight="1">
      <c r="C26" s="559"/>
      <c r="D26" s="679"/>
      <c r="E26" s="579" t="s">
        <v>650</v>
      </c>
      <c r="F26" s="581" t="e">
        <f>0-F25*F24</f>
        <v>#DIV/0!</v>
      </c>
    </row>
    <row r="27" spans="3:7" ht="16.2" customHeight="1">
      <c r="C27" s="559"/>
      <c r="D27" s="559"/>
      <c r="E27" s="560"/>
      <c r="F27" s="559"/>
    </row>
    <row r="28" spans="3:7" ht="16.2" customHeight="1">
      <c r="C28" s="559"/>
      <c r="D28" s="679" t="s">
        <v>651</v>
      </c>
      <c r="E28" s="574" t="s">
        <v>652</v>
      </c>
      <c r="F28" s="582"/>
    </row>
    <row r="29" spans="3:7" ht="16.2" customHeight="1">
      <c r="C29" s="559"/>
      <c r="D29" s="679"/>
      <c r="E29" s="574" t="s">
        <v>653</v>
      </c>
      <c r="F29" s="578"/>
      <c r="G29" s="549"/>
    </row>
    <row r="30" spans="3:7" ht="16.2" customHeight="1">
      <c r="C30" s="559"/>
      <c r="D30" s="559"/>
      <c r="E30" s="560"/>
      <c r="F30" s="559"/>
      <c r="G30" s="549"/>
    </row>
    <row r="31" spans="3:7" ht="16.2" customHeight="1">
      <c r="C31" s="559"/>
      <c r="D31" s="583" t="s">
        <v>654</v>
      </c>
      <c r="E31" s="574" t="s">
        <v>655</v>
      </c>
      <c r="F31" s="582"/>
      <c r="G31" s="549"/>
    </row>
    <row r="32" spans="3:7" ht="16.2" customHeight="1">
      <c r="C32" s="559"/>
      <c r="D32" s="559"/>
      <c r="E32" s="560"/>
      <c r="F32" s="559"/>
      <c r="G32" s="549"/>
    </row>
    <row r="33" spans="3:7" ht="16.2" customHeight="1">
      <c r="C33" s="559"/>
      <c r="D33" s="679" t="s">
        <v>656</v>
      </c>
      <c r="E33" s="574" t="s">
        <v>657</v>
      </c>
      <c r="F33" s="578"/>
      <c r="G33" s="549"/>
    </row>
    <row r="34" spans="3:7" ht="16.2" customHeight="1">
      <c r="C34" s="559"/>
      <c r="D34" s="679"/>
      <c r="E34" s="574" t="s">
        <v>658</v>
      </c>
      <c r="F34" s="578"/>
      <c r="G34" s="549"/>
    </row>
    <row r="35" spans="3:7" ht="16.2" customHeight="1">
      <c r="C35" s="559"/>
      <c r="D35" s="559"/>
      <c r="E35" s="560"/>
      <c r="F35" s="559"/>
      <c r="G35" s="549"/>
    </row>
    <row r="36" spans="3:7" ht="16.2" customHeight="1">
      <c r="C36" s="559"/>
      <c r="D36" s="559"/>
      <c r="E36" s="560"/>
      <c r="F36" s="559"/>
      <c r="G36" s="549"/>
    </row>
    <row r="37" spans="3:7" ht="16.2" customHeight="1">
      <c r="C37" s="553" t="s">
        <v>659</v>
      </c>
      <c r="D37" s="554"/>
      <c r="E37" s="555"/>
      <c r="F37" s="555"/>
      <c r="G37" s="549"/>
    </row>
    <row r="38" spans="3:7" ht="10.199999999999999" customHeight="1">
      <c r="C38" s="556"/>
      <c r="D38" s="557"/>
      <c r="E38" s="558"/>
      <c r="F38" s="558"/>
      <c r="G38" s="551"/>
    </row>
    <row r="39" spans="3:7" ht="16.2" customHeight="1">
      <c r="C39" s="564"/>
      <c r="D39" s="564"/>
      <c r="E39" s="565"/>
      <c r="F39" s="561"/>
      <c r="G39" s="551"/>
    </row>
    <row r="40" spans="3:7" ht="16.2" customHeight="1">
      <c r="C40" s="564"/>
      <c r="D40" s="678" t="s">
        <v>660</v>
      </c>
      <c r="E40" s="584" t="s">
        <v>661</v>
      </c>
      <c r="F40" s="585">
        <f>F41*$F$28+F42*(1-$F$28)</f>
        <v>0</v>
      </c>
      <c r="G40" s="551"/>
    </row>
    <row r="41" spans="3:7" ht="16.2" customHeight="1">
      <c r="C41" s="564"/>
      <c r="D41" s="678"/>
      <c r="E41" s="586" t="s">
        <v>662</v>
      </c>
      <c r="F41" s="585"/>
      <c r="G41" s="551"/>
    </row>
    <row r="42" spans="3:7" ht="16.2" customHeight="1">
      <c r="C42" s="564"/>
      <c r="D42" s="678"/>
      <c r="E42" s="586" t="s">
        <v>663</v>
      </c>
      <c r="F42" s="585"/>
      <c r="G42" s="551"/>
    </row>
    <row r="43" spans="3:7" ht="16.2" customHeight="1">
      <c r="C43" s="564"/>
      <c r="D43" s="678"/>
      <c r="E43" s="584" t="s">
        <v>664</v>
      </c>
      <c r="F43" s="585">
        <f>F44*$F$28+F45*(1-$F$28)</f>
        <v>0</v>
      </c>
      <c r="G43" s="551"/>
    </row>
    <row r="44" spans="3:7" ht="16.2" customHeight="1">
      <c r="C44" s="564"/>
      <c r="D44" s="678"/>
      <c r="E44" s="586" t="s">
        <v>665</v>
      </c>
      <c r="F44" s="585"/>
      <c r="G44" s="551"/>
    </row>
    <row r="45" spans="3:7" ht="16.2" customHeight="1">
      <c r="C45" s="564"/>
      <c r="D45" s="678"/>
      <c r="E45" s="586" t="s">
        <v>666</v>
      </c>
      <c r="F45" s="585"/>
      <c r="G45" s="551"/>
    </row>
    <row r="46" spans="3:7" ht="16.2" customHeight="1">
      <c r="C46" s="564"/>
      <c r="D46" s="678"/>
      <c r="E46" s="584" t="s">
        <v>667</v>
      </c>
      <c r="F46" s="585">
        <f>F47*$F$28+F48*(1-$F$28)</f>
        <v>0</v>
      </c>
      <c r="G46" s="551"/>
    </row>
    <row r="47" spans="3:7" ht="16.2" customHeight="1">
      <c r="C47" s="564"/>
      <c r="D47" s="678"/>
      <c r="E47" s="586" t="s">
        <v>668</v>
      </c>
      <c r="F47" s="585"/>
      <c r="G47" s="551"/>
    </row>
    <row r="48" spans="3:7" ht="16.2" customHeight="1">
      <c r="C48" s="564"/>
      <c r="D48" s="678"/>
      <c r="E48" s="586" t="s">
        <v>669</v>
      </c>
      <c r="F48" s="585"/>
      <c r="G48" s="551"/>
    </row>
    <row r="49" spans="1:7" ht="16.2" customHeight="1">
      <c r="C49" s="564"/>
      <c r="D49" s="678"/>
      <c r="E49" s="587" t="s">
        <v>670</v>
      </c>
      <c r="F49" s="585">
        <f>+AVERAGE(F40,F43,F46)</f>
        <v>0</v>
      </c>
      <c r="G49" s="551"/>
    </row>
    <row r="50" spans="1:7" ht="16.2" customHeight="1">
      <c r="C50" s="564"/>
      <c r="D50" s="678"/>
      <c r="E50" s="588" t="s">
        <v>671</v>
      </c>
      <c r="F50" s="589">
        <f>+IF(F49&lt;F29,0,1)</f>
        <v>1</v>
      </c>
      <c r="G50" s="551"/>
    </row>
    <row r="51" spans="1:7" ht="16.2" customHeight="1">
      <c r="A51" s="549"/>
      <c r="B51" s="549"/>
      <c r="C51" s="559"/>
      <c r="D51" s="559"/>
      <c r="E51" s="559"/>
      <c r="F51" s="559"/>
      <c r="G51" s="549"/>
    </row>
    <row r="52" spans="1:7" ht="16.2" customHeight="1">
      <c r="C52" s="559"/>
      <c r="D52" s="680" t="s">
        <v>672</v>
      </c>
      <c r="E52" s="584" t="s">
        <v>673</v>
      </c>
      <c r="F52" s="582"/>
      <c r="G52" s="549"/>
    </row>
    <row r="53" spans="1:7" ht="16.2" customHeight="1">
      <c r="C53" s="559"/>
      <c r="D53" s="681"/>
      <c r="E53" s="584" t="s">
        <v>674</v>
      </c>
      <c r="F53" s="582"/>
      <c r="G53" s="549"/>
    </row>
    <row r="54" spans="1:7" ht="16.2" customHeight="1">
      <c r="C54" s="559"/>
      <c r="D54" s="681"/>
      <c r="E54" s="584" t="s">
        <v>675</v>
      </c>
      <c r="F54" s="582"/>
      <c r="G54" s="549"/>
    </row>
    <row r="55" spans="1:7" ht="16.2" customHeight="1">
      <c r="C55" s="559"/>
      <c r="D55" s="681"/>
      <c r="E55" s="587" t="s">
        <v>676</v>
      </c>
      <c r="F55" s="590" t="e">
        <f>+AVERAGE(F52:F54)</f>
        <v>#DIV/0!</v>
      </c>
      <c r="G55" s="549"/>
    </row>
    <row r="56" spans="1:7" ht="16.2" customHeight="1">
      <c r="C56" s="559"/>
      <c r="D56" s="682"/>
      <c r="E56" s="587" t="s">
        <v>654</v>
      </c>
      <c r="F56" s="590" t="e">
        <f>+IF(F55&lt;F31,0,1)</f>
        <v>#DIV/0!</v>
      </c>
      <c r="G56" s="549"/>
    </row>
    <row r="57" spans="1:7" ht="16.2" customHeight="1">
      <c r="C57" s="559"/>
      <c r="D57" s="559"/>
      <c r="E57" s="560"/>
      <c r="F57" s="566"/>
      <c r="G57" s="549"/>
    </row>
    <row r="58" spans="1:7" s="552" customFormat="1" ht="16.2" customHeight="1">
      <c r="C58" s="564"/>
      <c r="D58" s="678" t="s">
        <v>677</v>
      </c>
      <c r="E58" s="591" t="s">
        <v>678</v>
      </c>
      <c r="F58" s="585" t="e">
        <f>+F59/F60</f>
        <v>#DIV/0!</v>
      </c>
      <c r="G58" s="551"/>
    </row>
    <row r="59" spans="1:7" s="552" customFormat="1" ht="16.2" customHeight="1">
      <c r="C59" s="564"/>
      <c r="D59" s="678"/>
      <c r="E59" s="592" t="s">
        <v>679</v>
      </c>
      <c r="F59" s="582"/>
      <c r="G59" s="551"/>
    </row>
    <row r="60" spans="1:7" s="552" customFormat="1" ht="16.2" customHeight="1">
      <c r="C60" s="564"/>
      <c r="D60" s="678"/>
      <c r="E60" s="592" t="s">
        <v>680</v>
      </c>
      <c r="F60" s="582"/>
      <c r="G60" s="551"/>
    </row>
    <row r="61" spans="1:7" s="552" customFormat="1" ht="16.2" customHeight="1">
      <c r="C61" s="564"/>
      <c r="D61" s="678"/>
      <c r="E61" s="591" t="s">
        <v>681</v>
      </c>
      <c r="F61" s="585" t="e">
        <f>+F62/F63</f>
        <v>#DIV/0!</v>
      </c>
      <c r="G61" s="551"/>
    </row>
    <row r="62" spans="1:7" s="552" customFormat="1" ht="16.2" customHeight="1">
      <c r="C62" s="564"/>
      <c r="D62" s="678"/>
      <c r="E62" s="592" t="s">
        <v>682</v>
      </c>
      <c r="F62" s="582"/>
      <c r="G62" s="551"/>
    </row>
    <row r="63" spans="1:7" s="552" customFormat="1" ht="16.2" customHeight="1">
      <c r="C63" s="564"/>
      <c r="D63" s="678"/>
      <c r="E63" s="592" t="s">
        <v>683</v>
      </c>
      <c r="F63" s="582"/>
      <c r="G63" s="551"/>
    </row>
    <row r="64" spans="1:7" s="552" customFormat="1" ht="16.2" customHeight="1">
      <c r="C64" s="564"/>
      <c r="D64" s="678"/>
      <c r="E64" s="591" t="s">
        <v>684</v>
      </c>
      <c r="F64" s="585" t="e">
        <f>+F65/F66</f>
        <v>#DIV/0!</v>
      </c>
      <c r="G64" s="551"/>
    </row>
    <row r="65" spans="3:7" s="552" customFormat="1" ht="16.2" customHeight="1">
      <c r="C65" s="564"/>
      <c r="D65" s="678"/>
      <c r="E65" s="592" t="s">
        <v>685</v>
      </c>
      <c r="F65" s="582"/>
      <c r="G65" s="551"/>
    </row>
    <row r="66" spans="3:7" s="552" customFormat="1" ht="16.2" customHeight="1">
      <c r="C66" s="564"/>
      <c r="D66" s="678"/>
      <c r="E66" s="592" t="s">
        <v>686</v>
      </c>
      <c r="F66" s="582"/>
      <c r="G66" s="551"/>
    </row>
    <row r="67" spans="3:7" s="552" customFormat="1" ht="16.2" customHeight="1">
      <c r="C67" s="564"/>
      <c r="D67" s="678"/>
      <c r="E67" s="587" t="s">
        <v>687</v>
      </c>
      <c r="F67" s="585" t="e">
        <f>+AVERAGE(F58,F61,F64)</f>
        <v>#DIV/0!</v>
      </c>
      <c r="G67" s="551"/>
    </row>
    <row r="68" spans="3:7" s="552" customFormat="1" ht="16.2" customHeight="1">
      <c r="C68" s="564"/>
      <c r="D68" s="678"/>
      <c r="E68" s="587" t="s">
        <v>656</v>
      </c>
      <c r="F68" s="585" t="e">
        <f>+IF(F67&lt;F33,0,IF(F67&gt;F34,1,0.5))</f>
        <v>#DIV/0!</v>
      </c>
      <c r="G68" s="551"/>
    </row>
    <row r="69" spans="3:7" ht="16.2" customHeight="1">
      <c r="C69" s="559"/>
      <c r="D69" s="559"/>
      <c r="E69" s="560"/>
      <c r="F69" s="559"/>
      <c r="G69" s="549"/>
    </row>
    <row r="70" spans="3:7" ht="16.2" customHeight="1">
      <c r="C70" s="559"/>
      <c r="D70" s="559"/>
      <c r="E70" s="574" t="s">
        <v>688</v>
      </c>
      <c r="F70" s="593" t="e">
        <f>(1*F50+3*F56+3*F68)/7</f>
        <v>#DIV/0!</v>
      </c>
      <c r="G70" s="549"/>
    </row>
    <row r="71" spans="3:7" ht="16.2" customHeight="1">
      <c r="C71" s="559"/>
      <c r="D71" s="559"/>
      <c r="E71" s="560"/>
      <c r="F71" s="564"/>
      <c r="G71" s="549"/>
    </row>
    <row r="72" spans="3:7" ht="16.2" customHeight="1">
      <c r="C72" s="559"/>
      <c r="D72" s="559"/>
      <c r="E72" s="574" t="s">
        <v>689</v>
      </c>
      <c r="F72" s="593" t="e">
        <f>+IF(F70=1,1,IF(F70&lt;=4/7,3,2))</f>
        <v>#DIV/0!</v>
      </c>
      <c r="G72" s="549"/>
    </row>
    <row r="73" spans="3:7" ht="16.2" customHeight="1">
      <c r="C73" s="559"/>
      <c r="D73" s="559"/>
      <c r="E73" s="560"/>
      <c r="F73" s="559"/>
      <c r="G73" s="549"/>
    </row>
    <row r="74" spans="3:7" ht="16.2" customHeight="1">
      <c r="C74" s="559"/>
      <c r="D74" s="559"/>
      <c r="E74" s="560"/>
      <c r="F74" s="559"/>
      <c r="G74" s="549"/>
    </row>
    <row r="75" spans="3:7" s="547" customFormat="1" ht="16.2" customHeight="1">
      <c r="C75" s="553" t="s">
        <v>690</v>
      </c>
      <c r="D75" s="554"/>
      <c r="E75" s="555"/>
      <c r="F75" s="555"/>
    </row>
    <row r="76" spans="3:7" s="547" customFormat="1" ht="10.199999999999999" customHeight="1">
      <c r="C76" s="556"/>
      <c r="D76" s="557"/>
      <c r="E76" s="558"/>
      <c r="F76" s="558"/>
    </row>
    <row r="77" spans="3:7" ht="16.2" customHeight="1">
      <c r="C77" s="559"/>
      <c r="D77" s="559"/>
      <c r="E77" s="560"/>
      <c r="F77" s="561" t="str">
        <f>+F$6</f>
        <v>t-2</v>
      </c>
    </row>
    <row r="78" spans="3:7" ht="16.2" customHeight="1">
      <c r="C78" s="559"/>
      <c r="D78" s="679" t="s">
        <v>691</v>
      </c>
      <c r="E78" s="579" t="s">
        <v>692</v>
      </c>
      <c r="F78" s="594"/>
    </row>
    <row r="79" spans="3:7" ht="16.2" customHeight="1">
      <c r="C79" s="559"/>
      <c r="D79" s="679"/>
      <c r="E79" s="579" t="s">
        <v>693</v>
      </c>
      <c r="F79" s="594"/>
    </row>
    <row r="80" spans="3:7" ht="16.2" customHeight="1">
      <c r="C80" s="559"/>
      <c r="D80" s="679"/>
      <c r="E80" s="574" t="s">
        <v>694</v>
      </c>
      <c r="F80" s="576" t="e">
        <f>+AVERAGE(F78:F79)</f>
        <v>#DIV/0!</v>
      </c>
    </row>
    <row r="81" spans="3:6" ht="16.2" customHeight="1">
      <c r="C81" s="559"/>
      <c r="D81" s="567"/>
      <c r="E81" s="568"/>
      <c r="F81" s="569"/>
    </row>
    <row r="82" spans="3:6" ht="16.2" customHeight="1">
      <c r="C82" s="559"/>
      <c r="D82" s="679" t="s">
        <v>695</v>
      </c>
      <c r="E82" s="579" t="s">
        <v>692</v>
      </c>
      <c r="F82" s="594"/>
    </row>
    <row r="83" spans="3:6" ht="16.2" customHeight="1">
      <c r="C83" s="559"/>
      <c r="D83" s="679"/>
      <c r="E83" s="579" t="s">
        <v>693</v>
      </c>
      <c r="F83" s="594"/>
    </row>
    <row r="84" spans="3:6" ht="16.2" customHeight="1">
      <c r="C84" s="559"/>
      <c r="D84" s="679"/>
      <c r="E84" s="574" t="s">
        <v>696</v>
      </c>
      <c r="F84" s="576" t="e">
        <f>+AVERAGE(F82:F83)</f>
        <v>#DIV/0!</v>
      </c>
    </row>
    <row r="85" spans="3:6" ht="16.2" customHeight="1">
      <c r="C85" s="559"/>
      <c r="D85" s="570"/>
      <c r="E85" s="571"/>
      <c r="F85" s="569"/>
    </row>
    <row r="86" spans="3:6" ht="16.2" customHeight="1">
      <c r="C86" s="559"/>
      <c r="D86" s="683" t="s">
        <v>697</v>
      </c>
      <c r="E86" s="684"/>
      <c r="F86" s="572" t="e">
        <f>+F84/F80</f>
        <v>#DIV/0!</v>
      </c>
    </row>
    <row r="87" spans="3:6" ht="16.2" customHeight="1">
      <c r="C87" s="559"/>
      <c r="D87" s="559"/>
      <c r="E87" s="560"/>
      <c r="F87" s="569"/>
    </row>
    <row r="88" spans="3:6" ht="16.2" customHeight="1">
      <c r="C88" s="573"/>
      <c r="D88" s="573"/>
      <c r="E88" s="573"/>
      <c r="F88" s="573"/>
    </row>
    <row r="89" spans="3:6" ht="16.2" customHeight="1">
      <c r="C89" s="553" t="s">
        <v>698</v>
      </c>
      <c r="D89" s="554"/>
      <c r="E89" s="555"/>
      <c r="F89" s="555"/>
    </row>
    <row r="90" spans="3:6" ht="10.199999999999999" customHeight="1">
      <c r="C90" s="556"/>
      <c r="D90" s="557"/>
      <c r="E90" s="558"/>
      <c r="F90" s="558"/>
    </row>
    <row r="91" spans="3:6" ht="16.2" customHeight="1">
      <c r="C91" s="559"/>
      <c r="D91" s="559"/>
      <c r="E91" s="560"/>
      <c r="F91" s="561" t="str">
        <f>+F$6</f>
        <v>t-2</v>
      </c>
    </row>
    <row r="92" spans="3:6" ht="16.2" customHeight="1">
      <c r="C92" s="559"/>
      <c r="D92" s="559"/>
      <c r="E92" s="574" t="s">
        <v>699</v>
      </c>
      <c r="F92" s="575" t="e">
        <f>+IF(F86&lt;F$9,F$7,IF(F86&gt;F$10,F$8,F$11*F86+F$12))*1000</f>
        <v>#DIV/0!</v>
      </c>
    </row>
    <row r="93" spans="3:6" ht="16.2" customHeight="1">
      <c r="C93" s="559"/>
      <c r="D93" s="559"/>
      <c r="E93" s="574" t="s">
        <v>700</v>
      </c>
      <c r="F93" s="575" t="e">
        <f>+IF(F86&lt;F$16,F$14,IF(F86&gt;F$17,F$15,F$18*F86+F$19))*1000</f>
        <v>#DIV/0!</v>
      </c>
    </row>
    <row r="94" spans="3:6" ht="16.2" customHeight="1">
      <c r="C94" s="559"/>
      <c r="D94" s="559"/>
      <c r="E94" s="574" t="s">
        <v>701</v>
      </c>
      <c r="F94" s="575" t="e">
        <f>+IF(F86&lt;F$23,F$21,IF(F86&gt;F$24,F$22,F$25*F86+F$26))*1000</f>
        <v>#DIV/0!</v>
      </c>
    </row>
    <row r="95" spans="3:6" ht="16.2" customHeight="1">
      <c r="C95" s="559"/>
      <c r="D95" s="559"/>
      <c r="E95" s="560"/>
      <c r="F95" s="559"/>
    </row>
    <row r="96" spans="3:6" ht="16.2" customHeight="1">
      <c r="C96" s="559"/>
      <c r="D96" s="559"/>
      <c r="E96" s="574" t="s">
        <v>702</v>
      </c>
      <c r="F96" s="576" t="e">
        <f>+CHOOSE(MATCH(F72,{1;2;3},0),F92,F93,F94)</f>
        <v>#DIV/0!</v>
      </c>
    </row>
    <row r="97" spans="3:6" ht="16.2" customHeight="1">
      <c r="C97" s="549"/>
      <c r="D97" s="549"/>
      <c r="F97" s="549"/>
    </row>
  </sheetData>
  <mergeCells count="11">
    <mergeCell ref="D52:D56"/>
    <mergeCell ref="D58:D68"/>
    <mergeCell ref="D78:D80"/>
    <mergeCell ref="D82:D84"/>
    <mergeCell ref="D86:E86"/>
    <mergeCell ref="D40:D50"/>
    <mergeCell ref="D7:D12"/>
    <mergeCell ref="D14:D19"/>
    <mergeCell ref="D21:D26"/>
    <mergeCell ref="D28:D29"/>
    <mergeCell ref="D33:D3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BJ50"/>
  <sheetViews>
    <sheetView showGridLines="0" zoomScale="85" zoomScaleNormal="85" workbookViewId="0">
      <pane ySplit="9" topLeftCell="A13" activePane="bottomLeft" state="frozen"/>
      <selection activeCell="D29" sqref="D29"/>
      <selection pane="bottomLeft" activeCell="B3" sqref="B3"/>
    </sheetView>
  </sheetViews>
  <sheetFormatPr defaultColWidth="9.109375" defaultRowHeight="13.8"/>
  <cols>
    <col min="1" max="1" width="9.109375" style="358"/>
    <col min="2" max="2" width="33.5546875" style="358" bestFit="1" customWidth="1"/>
    <col min="3" max="11" width="18.6640625" style="358" customWidth="1"/>
    <col min="12" max="12" width="21.5546875" style="358" bestFit="1" customWidth="1"/>
    <col min="13" max="22" width="18.6640625" style="358" customWidth="1"/>
    <col min="23" max="23" width="21.5546875" style="358" bestFit="1" customWidth="1"/>
    <col min="24" max="33" width="18.6640625" style="358" customWidth="1"/>
    <col min="34" max="34" width="21.5546875" style="358" bestFit="1" customWidth="1"/>
    <col min="35" max="44" width="18.6640625" style="358" customWidth="1"/>
    <col min="45" max="45" width="21.5546875" style="358" bestFit="1" customWidth="1"/>
    <col min="46" max="47" width="18.6640625" style="358" customWidth="1"/>
    <col min="48" max="48" width="20.5546875" style="358" bestFit="1" customWidth="1"/>
    <col min="49" max="49" width="18.6640625" style="358" customWidth="1"/>
    <col min="50" max="54" width="20.5546875" style="358" bestFit="1" customWidth="1"/>
    <col min="55" max="55" width="18.6640625" style="358" customWidth="1"/>
    <col min="56" max="56" width="21.5546875" style="358" bestFit="1" customWidth="1"/>
    <col min="57" max="58" width="18.6640625" style="358" customWidth="1"/>
    <col min="59" max="16384" width="9.109375" style="358"/>
  </cols>
  <sheetData>
    <row r="2" spans="1:62" ht="16.5" customHeight="1">
      <c r="A2" s="370"/>
      <c r="B2" s="702" t="s">
        <v>595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  <c r="BB2" s="702"/>
      <c r="BC2" s="702"/>
      <c r="BD2" s="702"/>
      <c r="BE2" s="702"/>
      <c r="BF2" s="369"/>
      <c r="BG2" s="368"/>
      <c r="BH2" s="368"/>
      <c r="BI2" s="368"/>
    </row>
    <row r="3" spans="1:62">
      <c r="B3" s="367"/>
    </row>
    <row r="4" spans="1:62" ht="2.25" customHeight="1"/>
    <row r="5" spans="1:62" ht="15" customHeight="1">
      <c r="B5" s="358" t="s">
        <v>446</v>
      </c>
    </row>
    <row r="6" spans="1:62" ht="13.5" customHeight="1">
      <c r="BG6" s="366"/>
      <c r="BJ6" s="366" t="s">
        <v>445</v>
      </c>
    </row>
    <row r="7" spans="1:62" s="360" customFormat="1" ht="30.75" customHeight="1">
      <c r="B7" s="703" t="s">
        <v>444</v>
      </c>
      <c r="C7" s="740" t="s">
        <v>443</v>
      </c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2"/>
      <c r="O7" s="691" t="s">
        <v>491</v>
      </c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2"/>
      <c r="AA7" s="712" t="s">
        <v>108</v>
      </c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4"/>
      <c r="AM7" s="715" t="s">
        <v>448</v>
      </c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7"/>
      <c r="AY7" s="718" t="s">
        <v>447</v>
      </c>
      <c r="AZ7" s="719"/>
      <c r="BA7" s="719"/>
      <c r="BB7" s="719"/>
      <c r="BC7" s="719"/>
      <c r="BD7" s="719"/>
      <c r="BE7" s="719"/>
      <c r="BF7" s="719"/>
      <c r="BG7" s="719"/>
      <c r="BH7" s="719"/>
      <c r="BI7" s="719"/>
      <c r="BJ7" s="720"/>
    </row>
    <row r="8" spans="1:62" s="360" customFormat="1" ht="29.25" customHeight="1">
      <c r="B8" s="704"/>
      <c r="C8" s="706" t="s">
        <v>442</v>
      </c>
      <c r="D8" s="707"/>
      <c r="E8" s="708"/>
      <c r="F8" s="740" t="s">
        <v>440</v>
      </c>
      <c r="G8" s="741"/>
      <c r="H8" s="741"/>
      <c r="I8" s="741"/>
      <c r="J8" s="741"/>
      <c r="K8" s="742"/>
      <c r="L8" s="706" t="s">
        <v>439</v>
      </c>
      <c r="M8" s="707"/>
      <c r="N8" s="708"/>
      <c r="O8" s="721" t="s">
        <v>442</v>
      </c>
      <c r="P8" s="722"/>
      <c r="Q8" s="723"/>
      <c r="R8" s="691" t="s">
        <v>440</v>
      </c>
      <c r="S8" s="693"/>
      <c r="T8" s="693"/>
      <c r="U8" s="693"/>
      <c r="V8" s="693"/>
      <c r="W8" s="692"/>
      <c r="X8" s="721" t="s">
        <v>439</v>
      </c>
      <c r="Y8" s="722"/>
      <c r="Z8" s="723"/>
      <c r="AA8" s="727" t="s">
        <v>442</v>
      </c>
      <c r="AB8" s="728"/>
      <c r="AC8" s="729"/>
      <c r="AD8" s="694" t="s">
        <v>440</v>
      </c>
      <c r="AE8" s="695"/>
      <c r="AF8" s="695"/>
      <c r="AG8" s="695"/>
      <c r="AH8" s="695"/>
      <c r="AI8" s="733"/>
      <c r="AJ8" s="727" t="s">
        <v>439</v>
      </c>
      <c r="AK8" s="728"/>
      <c r="AL8" s="729"/>
      <c r="AM8" s="734" t="s">
        <v>441</v>
      </c>
      <c r="AN8" s="735"/>
      <c r="AO8" s="736"/>
      <c r="AP8" s="696" t="s">
        <v>440</v>
      </c>
      <c r="AQ8" s="698"/>
      <c r="AR8" s="698"/>
      <c r="AS8" s="698"/>
      <c r="AT8" s="698"/>
      <c r="AU8" s="697"/>
      <c r="AV8" s="734" t="s">
        <v>439</v>
      </c>
      <c r="AW8" s="735"/>
      <c r="AX8" s="736"/>
      <c r="AY8" s="685" t="s">
        <v>441</v>
      </c>
      <c r="AZ8" s="686"/>
      <c r="BA8" s="687"/>
      <c r="BB8" s="699" t="s">
        <v>440</v>
      </c>
      <c r="BC8" s="701"/>
      <c r="BD8" s="701"/>
      <c r="BE8" s="701"/>
      <c r="BF8" s="701"/>
      <c r="BG8" s="700"/>
      <c r="BH8" s="685" t="s">
        <v>439</v>
      </c>
      <c r="BI8" s="686"/>
      <c r="BJ8" s="687"/>
    </row>
    <row r="9" spans="1:62" s="360" customFormat="1" ht="49.5" customHeight="1">
      <c r="B9" s="705"/>
      <c r="C9" s="709"/>
      <c r="D9" s="710"/>
      <c r="E9" s="711"/>
      <c r="F9" s="480" t="s">
        <v>438</v>
      </c>
      <c r="G9" s="480" t="s">
        <v>73</v>
      </c>
      <c r="H9" s="740" t="s">
        <v>437</v>
      </c>
      <c r="I9" s="742"/>
      <c r="J9" s="740" t="s">
        <v>74</v>
      </c>
      <c r="K9" s="741"/>
      <c r="L9" s="709"/>
      <c r="M9" s="710"/>
      <c r="N9" s="711"/>
      <c r="O9" s="724"/>
      <c r="P9" s="725"/>
      <c r="Q9" s="726"/>
      <c r="R9" s="481" t="s">
        <v>438</v>
      </c>
      <c r="S9" s="481" t="s">
        <v>73</v>
      </c>
      <c r="T9" s="691" t="s">
        <v>437</v>
      </c>
      <c r="U9" s="692"/>
      <c r="V9" s="691" t="s">
        <v>74</v>
      </c>
      <c r="W9" s="693"/>
      <c r="X9" s="724"/>
      <c r="Y9" s="725"/>
      <c r="Z9" s="726"/>
      <c r="AA9" s="730"/>
      <c r="AB9" s="731"/>
      <c r="AC9" s="732"/>
      <c r="AD9" s="482" t="s">
        <v>438</v>
      </c>
      <c r="AE9" s="482" t="s">
        <v>73</v>
      </c>
      <c r="AF9" s="694" t="s">
        <v>437</v>
      </c>
      <c r="AG9" s="733"/>
      <c r="AH9" s="694" t="s">
        <v>74</v>
      </c>
      <c r="AI9" s="695"/>
      <c r="AJ9" s="730"/>
      <c r="AK9" s="731"/>
      <c r="AL9" s="732"/>
      <c r="AM9" s="737"/>
      <c r="AN9" s="738"/>
      <c r="AO9" s="739"/>
      <c r="AP9" s="483" t="s">
        <v>438</v>
      </c>
      <c r="AQ9" s="483" t="s">
        <v>73</v>
      </c>
      <c r="AR9" s="696" t="s">
        <v>437</v>
      </c>
      <c r="AS9" s="697"/>
      <c r="AT9" s="696" t="s">
        <v>74</v>
      </c>
      <c r="AU9" s="698"/>
      <c r="AV9" s="737"/>
      <c r="AW9" s="738"/>
      <c r="AX9" s="739"/>
      <c r="AY9" s="688"/>
      <c r="AZ9" s="689"/>
      <c r="BA9" s="690"/>
      <c r="BB9" s="484" t="s">
        <v>438</v>
      </c>
      <c r="BC9" s="484" t="s">
        <v>73</v>
      </c>
      <c r="BD9" s="699" t="s">
        <v>437</v>
      </c>
      <c r="BE9" s="700"/>
      <c r="BF9" s="699" t="s">
        <v>74</v>
      </c>
      <c r="BG9" s="701"/>
      <c r="BH9" s="688"/>
      <c r="BI9" s="689"/>
      <c r="BJ9" s="690"/>
    </row>
    <row r="10" spans="1:62" s="360" customFormat="1" ht="69">
      <c r="B10" s="464"/>
      <c r="C10" s="466" t="s">
        <v>492</v>
      </c>
      <c r="D10" s="466" t="s">
        <v>493</v>
      </c>
      <c r="E10" s="466" t="s">
        <v>259</v>
      </c>
      <c r="F10" s="466" t="s">
        <v>493</v>
      </c>
      <c r="G10" s="466" t="s">
        <v>494</v>
      </c>
      <c r="H10" s="466" t="s">
        <v>436</v>
      </c>
      <c r="I10" s="466" t="s">
        <v>493</v>
      </c>
      <c r="J10" s="466" t="s">
        <v>492</v>
      </c>
      <c r="K10" s="466" t="s">
        <v>493</v>
      </c>
      <c r="L10" s="466" t="s">
        <v>492</v>
      </c>
      <c r="M10" s="466" t="s">
        <v>495</v>
      </c>
      <c r="N10" s="466" t="s">
        <v>259</v>
      </c>
      <c r="O10" s="467" t="s">
        <v>492</v>
      </c>
      <c r="P10" s="467" t="s">
        <v>493</v>
      </c>
      <c r="Q10" s="467" t="s">
        <v>259</v>
      </c>
      <c r="R10" s="467" t="s">
        <v>493</v>
      </c>
      <c r="S10" s="467" t="s">
        <v>494</v>
      </c>
      <c r="T10" s="467" t="s">
        <v>436</v>
      </c>
      <c r="U10" s="467" t="s">
        <v>493</v>
      </c>
      <c r="V10" s="467" t="s">
        <v>492</v>
      </c>
      <c r="W10" s="467" t="s">
        <v>493</v>
      </c>
      <c r="X10" s="467" t="s">
        <v>492</v>
      </c>
      <c r="Y10" s="467" t="s">
        <v>495</v>
      </c>
      <c r="Z10" s="467" t="s">
        <v>259</v>
      </c>
      <c r="AA10" s="468" t="s">
        <v>492</v>
      </c>
      <c r="AB10" s="468" t="s">
        <v>493</v>
      </c>
      <c r="AC10" s="468" t="s">
        <v>259</v>
      </c>
      <c r="AD10" s="468" t="s">
        <v>493</v>
      </c>
      <c r="AE10" s="468" t="s">
        <v>494</v>
      </c>
      <c r="AF10" s="468" t="s">
        <v>436</v>
      </c>
      <c r="AG10" s="468" t="s">
        <v>493</v>
      </c>
      <c r="AH10" s="468" t="s">
        <v>492</v>
      </c>
      <c r="AI10" s="468" t="s">
        <v>493</v>
      </c>
      <c r="AJ10" s="468" t="s">
        <v>492</v>
      </c>
      <c r="AK10" s="468" t="s">
        <v>495</v>
      </c>
      <c r="AL10" s="468" t="s">
        <v>259</v>
      </c>
      <c r="AM10" s="469" t="s">
        <v>492</v>
      </c>
      <c r="AN10" s="469" t="s">
        <v>493</v>
      </c>
      <c r="AO10" s="469" t="s">
        <v>259</v>
      </c>
      <c r="AP10" s="469" t="s">
        <v>493</v>
      </c>
      <c r="AQ10" s="469" t="s">
        <v>494</v>
      </c>
      <c r="AR10" s="469" t="s">
        <v>436</v>
      </c>
      <c r="AS10" s="469" t="s">
        <v>493</v>
      </c>
      <c r="AT10" s="469" t="s">
        <v>492</v>
      </c>
      <c r="AU10" s="469" t="s">
        <v>493</v>
      </c>
      <c r="AV10" s="469" t="s">
        <v>492</v>
      </c>
      <c r="AW10" s="469" t="s">
        <v>495</v>
      </c>
      <c r="AX10" s="469" t="s">
        <v>259</v>
      </c>
      <c r="AY10" s="470" t="s">
        <v>492</v>
      </c>
      <c r="AZ10" s="470" t="s">
        <v>493</v>
      </c>
      <c r="BA10" s="470" t="s">
        <v>259</v>
      </c>
      <c r="BB10" s="470" t="s">
        <v>493</v>
      </c>
      <c r="BC10" s="470" t="s">
        <v>494</v>
      </c>
      <c r="BD10" s="470" t="s">
        <v>436</v>
      </c>
      <c r="BE10" s="470" t="s">
        <v>493</v>
      </c>
      <c r="BF10" s="470" t="s">
        <v>492</v>
      </c>
      <c r="BG10" s="470" t="s">
        <v>493</v>
      </c>
      <c r="BH10" s="470" t="s">
        <v>492</v>
      </c>
      <c r="BI10" s="470" t="s">
        <v>495</v>
      </c>
      <c r="BJ10" s="470" t="s">
        <v>259</v>
      </c>
    </row>
    <row r="11" spans="1:62" s="360" customFormat="1" ht="14.25" customHeight="1">
      <c r="B11" s="465"/>
      <c r="C11" s="466" t="s">
        <v>435</v>
      </c>
      <c r="D11" s="471" t="s">
        <v>434</v>
      </c>
      <c r="E11" s="471" t="s">
        <v>433</v>
      </c>
      <c r="F11" s="471" t="s">
        <v>432</v>
      </c>
      <c r="G11" s="471" t="s">
        <v>431</v>
      </c>
      <c r="H11" s="466" t="s">
        <v>430</v>
      </c>
      <c r="I11" s="471" t="s">
        <v>429</v>
      </c>
      <c r="J11" s="466" t="s">
        <v>428</v>
      </c>
      <c r="K11" s="466" t="s">
        <v>496</v>
      </c>
      <c r="L11" s="466" t="s">
        <v>497</v>
      </c>
      <c r="M11" s="466" t="s">
        <v>498</v>
      </c>
      <c r="N11" s="466" t="s">
        <v>499</v>
      </c>
      <c r="O11" s="467" t="s">
        <v>427</v>
      </c>
      <c r="P11" s="472" t="s">
        <v>426</v>
      </c>
      <c r="Q11" s="472" t="s">
        <v>425</v>
      </c>
      <c r="R11" s="472" t="s">
        <v>424</v>
      </c>
      <c r="S11" s="472" t="s">
        <v>423</v>
      </c>
      <c r="T11" s="467" t="s">
        <v>422</v>
      </c>
      <c r="U11" s="472" t="s">
        <v>421</v>
      </c>
      <c r="V11" s="467" t="s">
        <v>420</v>
      </c>
      <c r="W11" s="467" t="s">
        <v>500</v>
      </c>
      <c r="X11" s="467" t="s">
        <v>501</v>
      </c>
      <c r="Y11" s="467" t="s">
        <v>502</v>
      </c>
      <c r="Z11" s="467" t="s">
        <v>503</v>
      </c>
      <c r="AA11" s="468" t="s">
        <v>419</v>
      </c>
      <c r="AB11" s="473" t="s">
        <v>418</v>
      </c>
      <c r="AC11" s="473" t="s">
        <v>417</v>
      </c>
      <c r="AD11" s="473" t="s">
        <v>416</v>
      </c>
      <c r="AE11" s="473" t="s">
        <v>415</v>
      </c>
      <c r="AF11" s="468" t="s">
        <v>414</v>
      </c>
      <c r="AG11" s="473" t="s">
        <v>413</v>
      </c>
      <c r="AH11" s="468" t="s">
        <v>412</v>
      </c>
      <c r="AI11" s="468" t="s">
        <v>504</v>
      </c>
      <c r="AJ11" s="468" t="s">
        <v>505</v>
      </c>
      <c r="AK11" s="468" t="s">
        <v>506</v>
      </c>
      <c r="AL11" s="468" t="s">
        <v>507</v>
      </c>
      <c r="AM11" s="469" t="s">
        <v>411</v>
      </c>
      <c r="AN11" s="474" t="s">
        <v>410</v>
      </c>
      <c r="AO11" s="474" t="s">
        <v>409</v>
      </c>
      <c r="AP11" s="469" t="s">
        <v>408</v>
      </c>
      <c r="AQ11" s="474" t="s">
        <v>407</v>
      </c>
      <c r="AR11" s="474" t="s">
        <v>406</v>
      </c>
      <c r="AS11" s="469" t="s">
        <v>405</v>
      </c>
      <c r="AT11" s="469" t="s">
        <v>404</v>
      </c>
      <c r="AU11" s="469" t="s">
        <v>508</v>
      </c>
      <c r="AV11" s="469" t="s">
        <v>509</v>
      </c>
      <c r="AW11" s="469" t="s">
        <v>510</v>
      </c>
      <c r="AX11" s="469" t="s">
        <v>511</v>
      </c>
      <c r="AY11" s="470" t="s">
        <v>403</v>
      </c>
      <c r="AZ11" s="470" t="s">
        <v>402</v>
      </c>
      <c r="BA11" s="470" t="s">
        <v>401</v>
      </c>
      <c r="BB11" s="470" t="s">
        <v>400</v>
      </c>
      <c r="BC11" s="485" t="s">
        <v>512</v>
      </c>
      <c r="BD11" s="470" t="s">
        <v>399</v>
      </c>
      <c r="BE11" s="470" t="s">
        <v>398</v>
      </c>
      <c r="BF11" s="470" t="s">
        <v>397</v>
      </c>
      <c r="BG11" s="470" t="s">
        <v>513</v>
      </c>
      <c r="BH11" s="470" t="s">
        <v>514</v>
      </c>
      <c r="BI11" s="470" t="s">
        <v>515</v>
      </c>
      <c r="BJ11" s="470" t="s">
        <v>516</v>
      </c>
    </row>
    <row r="12" spans="1:62" s="360" customFormat="1" ht="14.25" customHeight="1">
      <c r="B12" s="465"/>
      <c r="C12" s="365"/>
      <c r="D12" s="365"/>
      <c r="E12" s="365"/>
      <c r="F12" s="365"/>
      <c r="G12" s="47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</row>
    <row r="13" spans="1:62" s="360" customFormat="1">
      <c r="B13" s="364" t="s">
        <v>82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</row>
    <row r="14" spans="1:62" s="360" customFormat="1">
      <c r="B14" s="363" t="s">
        <v>396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</row>
    <row r="15" spans="1:62" s="360" customFormat="1">
      <c r="B15" s="363" t="s">
        <v>395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</row>
    <row r="16" spans="1:62" s="360" customFormat="1">
      <c r="B16" s="363" t="s">
        <v>394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</row>
    <row r="17" spans="2:62" s="360" customFormat="1">
      <c r="B17" s="363" t="s">
        <v>89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</row>
    <row r="18" spans="2:62" s="360" customFormat="1">
      <c r="B18" s="363" t="s">
        <v>91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</row>
    <row r="19" spans="2:62" s="360" customFormat="1">
      <c r="B19" s="362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</row>
    <row r="20" spans="2:62" s="360" customFormat="1">
      <c r="B20" s="476" t="s">
        <v>393</v>
      </c>
      <c r="C20" s="477"/>
      <c r="D20" s="477"/>
      <c r="E20" s="477"/>
      <c r="F20" s="477"/>
      <c r="G20" s="478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</row>
    <row r="21" spans="2:62">
      <c r="C21" s="359"/>
      <c r="D21" s="359"/>
      <c r="E21" s="359"/>
      <c r="F21" s="359"/>
      <c r="G21" s="47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</row>
    <row r="22" spans="2:62">
      <c r="C22" s="359"/>
      <c r="D22" s="359"/>
      <c r="E22" s="359"/>
      <c r="F22" s="359"/>
      <c r="G22" s="47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</row>
    <row r="23" spans="2:62">
      <c r="C23" s="359"/>
      <c r="D23" s="359"/>
      <c r="E23" s="359"/>
      <c r="F23" s="359"/>
      <c r="G23" s="47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</row>
    <row r="24" spans="2:62">
      <c r="C24" s="359"/>
      <c r="D24" s="359"/>
      <c r="E24" s="359"/>
      <c r="F24" s="359"/>
      <c r="G24" s="47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</row>
    <row r="25" spans="2:62"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</row>
    <row r="26" spans="2:62"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</row>
    <row r="27" spans="2:62"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</row>
    <row r="28" spans="2:62"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</row>
    <row r="29" spans="2:62"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</row>
    <row r="30" spans="2:62"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</row>
    <row r="31" spans="2:62"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</row>
    <row r="32" spans="2:62"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</row>
    <row r="33" spans="3:57"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</row>
    <row r="34" spans="3:57"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</row>
    <row r="35" spans="3:57"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</row>
    <row r="36" spans="3:57"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</row>
    <row r="37" spans="3:57"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</row>
    <row r="38" spans="3:57"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</row>
    <row r="39" spans="3:57"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</row>
    <row r="40" spans="3:57"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</row>
    <row r="41" spans="3:57"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</row>
    <row r="42" spans="3:57"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</row>
    <row r="43" spans="3:57"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</row>
    <row r="44" spans="3:57"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</row>
    <row r="45" spans="3:57"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</row>
    <row r="46" spans="3:57"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</row>
    <row r="47" spans="3:57"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</row>
    <row r="48" spans="3:57"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</row>
    <row r="49" spans="3:57"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</row>
    <row r="50" spans="3:57"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</row>
  </sheetData>
  <mergeCells count="32">
    <mergeCell ref="C7:N7"/>
    <mergeCell ref="F8:K8"/>
    <mergeCell ref="L8:N9"/>
    <mergeCell ref="O8:Q9"/>
    <mergeCell ref="AV8:AX9"/>
    <mergeCell ref="H9:I9"/>
    <mergeCell ref="J9:K9"/>
    <mergeCell ref="AF9:AG9"/>
    <mergeCell ref="B2:BE2"/>
    <mergeCell ref="B7:B9"/>
    <mergeCell ref="C8:E9"/>
    <mergeCell ref="O7:Z7"/>
    <mergeCell ref="AA7:AL7"/>
    <mergeCell ref="AM7:AX7"/>
    <mergeCell ref="AY7:BJ7"/>
    <mergeCell ref="R8:W8"/>
    <mergeCell ref="X8:Z9"/>
    <mergeCell ref="AA8:AC9"/>
    <mergeCell ref="AD8:AI8"/>
    <mergeCell ref="AJ8:AL9"/>
    <mergeCell ref="AM8:AO9"/>
    <mergeCell ref="AP8:AU8"/>
    <mergeCell ref="AY8:BA9"/>
    <mergeCell ref="BB8:BG8"/>
    <mergeCell ref="BH8:BJ9"/>
    <mergeCell ref="T9:U9"/>
    <mergeCell ref="V9:W9"/>
    <mergeCell ref="AH9:AI9"/>
    <mergeCell ref="AR9:AS9"/>
    <mergeCell ref="AT9:AU9"/>
    <mergeCell ref="BD9:BE9"/>
    <mergeCell ref="BF9:BG9"/>
  </mergeCells>
  <printOptions horizontalCentered="1"/>
  <pageMargins left="0.25" right="0.25" top="0.75" bottom="0.75" header="0.3" footer="0.3"/>
  <pageSetup paperSize="8" scale="35" fitToWidth="2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="85" zoomScaleNormal="85" workbookViewId="0">
      <selection activeCell="L14" sqref="L14"/>
    </sheetView>
  </sheetViews>
  <sheetFormatPr defaultColWidth="9.109375" defaultRowHeight="13.2"/>
  <cols>
    <col min="1" max="1" width="4.88671875" style="494" customWidth="1"/>
    <col min="2" max="2" width="98" style="497" bestFit="1" customWidth="1"/>
    <col min="3" max="3" width="14.44140625" style="497" customWidth="1"/>
    <col min="4" max="4" width="12.44140625" style="497" customWidth="1"/>
    <col min="5" max="5" width="14.33203125" style="497" customWidth="1"/>
    <col min="6" max="6" width="13" style="497" customWidth="1"/>
    <col min="7" max="7" width="19.6640625" style="497" customWidth="1"/>
    <col min="8" max="8" width="16.5546875" style="497" customWidth="1"/>
    <col min="9" max="9" width="20" style="497" customWidth="1"/>
    <col min="10" max="10" width="13" style="497" customWidth="1"/>
    <col min="11" max="11" width="19.6640625" style="497" customWidth="1"/>
    <col min="12" max="13" width="21.109375" style="497" customWidth="1"/>
    <col min="14" max="16384" width="9.109375" style="497"/>
  </cols>
  <sheetData>
    <row r="1" spans="1:15" s="488" customFormat="1">
      <c r="A1" s="486"/>
      <c r="B1" s="487"/>
    </row>
    <row r="2" spans="1:15" s="488" customFormat="1" ht="15.6">
      <c r="B2" s="625" t="s">
        <v>596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5" s="488" customFormat="1">
      <c r="A3" s="486"/>
      <c r="B3" s="487"/>
    </row>
    <row r="4" spans="1:15" s="490" customFormat="1" ht="15.6">
      <c r="A4" s="489"/>
      <c r="G4" s="491"/>
      <c r="K4" s="491" t="s">
        <v>517</v>
      </c>
    </row>
    <row r="5" spans="1:15" s="488" customFormat="1" ht="29.25" customHeight="1">
      <c r="A5" s="486"/>
      <c r="C5" s="748" t="s">
        <v>518</v>
      </c>
      <c r="D5" s="749"/>
      <c r="E5" s="749"/>
      <c r="F5" s="749"/>
      <c r="G5" s="749"/>
      <c r="H5" s="749"/>
      <c r="I5" s="749"/>
      <c r="J5" s="749"/>
      <c r="K5" s="750"/>
      <c r="L5" s="622" t="s">
        <v>628</v>
      </c>
      <c r="M5" s="623" t="s">
        <v>629</v>
      </c>
    </row>
    <row r="6" spans="1:15" s="488" customFormat="1" ht="51.75" customHeight="1">
      <c r="A6" s="486"/>
      <c r="B6" s="492"/>
      <c r="C6" s="743" t="s">
        <v>519</v>
      </c>
      <c r="D6" s="745" t="s">
        <v>37</v>
      </c>
      <c r="E6" s="746"/>
      <c r="F6" s="747"/>
      <c r="G6" s="523" t="s">
        <v>550</v>
      </c>
      <c r="H6" s="745" t="s">
        <v>548</v>
      </c>
      <c r="I6" s="746"/>
      <c r="J6" s="747"/>
      <c r="K6" s="523" t="s">
        <v>549</v>
      </c>
      <c r="L6" s="743" t="s">
        <v>630</v>
      </c>
      <c r="M6" s="743" t="s">
        <v>631</v>
      </c>
    </row>
    <row r="7" spans="1:15" s="488" customFormat="1" ht="38.25" customHeight="1">
      <c r="A7" s="486"/>
      <c r="C7" s="744"/>
      <c r="D7" s="599" t="s">
        <v>520</v>
      </c>
      <c r="E7" s="599" t="s">
        <v>724</v>
      </c>
      <c r="F7" s="599" t="s">
        <v>113</v>
      </c>
      <c r="G7" s="493"/>
      <c r="H7" s="599" t="s">
        <v>546</v>
      </c>
      <c r="I7" s="599" t="s">
        <v>547</v>
      </c>
      <c r="J7" s="599" t="s">
        <v>27</v>
      </c>
      <c r="K7" s="493"/>
      <c r="L7" s="744"/>
      <c r="M7" s="744"/>
    </row>
    <row r="8" spans="1:15" s="488" customFormat="1" ht="6" customHeight="1">
      <c r="A8" s="486"/>
      <c r="D8" s="524"/>
      <c r="E8" s="524"/>
      <c r="F8" s="524"/>
      <c r="G8" s="524"/>
      <c r="H8" s="524"/>
      <c r="I8" s="524"/>
      <c r="J8" s="524"/>
      <c r="K8" s="524"/>
      <c r="L8" s="524"/>
      <c r="M8" s="524"/>
    </row>
    <row r="9" spans="1:15">
      <c r="B9" s="495" t="s">
        <v>521</v>
      </c>
      <c r="C9" s="496"/>
      <c r="D9" s="525"/>
      <c r="E9" s="525"/>
      <c r="F9" s="525"/>
      <c r="G9" s="525"/>
      <c r="H9" s="525"/>
      <c r="I9" s="525"/>
      <c r="J9" s="525"/>
      <c r="K9" s="525"/>
      <c r="L9" s="525"/>
      <c r="M9" s="525"/>
    </row>
    <row r="10" spans="1:15" s="501" customFormat="1">
      <c r="A10" s="498"/>
      <c r="B10" s="499"/>
      <c r="C10" s="500"/>
      <c r="D10" s="527"/>
      <c r="E10" s="527"/>
      <c r="F10" s="527"/>
      <c r="G10" s="527"/>
      <c r="H10" s="527"/>
      <c r="I10" s="527"/>
      <c r="J10" s="527"/>
      <c r="K10" s="527"/>
      <c r="L10" s="527"/>
      <c r="M10" s="527"/>
    </row>
    <row r="11" spans="1:15" ht="15.6">
      <c r="B11" s="502" t="s">
        <v>522</v>
      </c>
      <c r="C11" s="503"/>
      <c r="D11" s="528"/>
      <c r="E11" s="528"/>
      <c r="F11" s="528"/>
      <c r="G11" s="528"/>
      <c r="H11" s="528"/>
      <c r="I11" s="528"/>
      <c r="J11" s="528"/>
      <c r="K11" s="528"/>
      <c r="L11" s="528"/>
      <c r="M11" s="528"/>
    </row>
    <row r="12" spans="1:15" s="501" customFormat="1" ht="15.6">
      <c r="A12" s="498"/>
      <c r="B12" s="502" t="s">
        <v>523</v>
      </c>
      <c r="C12" s="504"/>
      <c r="D12" s="507"/>
      <c r="E12" s="507"/>
      <c r="F12" s="507"/>
      <c r="G12" s="507"/>
      <c r="H12" s="507"/>
      <c r="I12" s="507"/>
      <c r="J12" s="507"/>
      <c r="K12" s="507"/>
      <c r="L12" s="507"/>
      <c r="M12" s="507"/>
    </row>
    <row r="13" spans="1:15" s="501" customFormat="1" ht="15.6">
      <c r="A13" s="498"/>
      <c r="B13" s="506" t="s">
        <v>524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</row>
    <row r="14" spans="1:15" s="501" customFormat="1" ht="15.6">
      <c r="A14" s="498"/>
      <c r="B14" s="506" t="s">
        <v>525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490"/>
      <c r="O14" s="490"/>
    </row>
    <row r="15" spans="1:15" s="501" customFormat="1" ht="15.6">
      <c r="A15" s="498"/>
      <c r="B15" s="506" t="s">
        <v>526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</row>
    <row r="16" spans="1:15" ht="15.6">
      <c r="A16" s="498"/>
      <c r="B16" s="506" t="s">
        <v>527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</row>
    <row r="17" spans="1:13" ht="15.6">
      <c r="A17" s="498"/>
      <c r="B17" s="506" t="s">
        <v>528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</row>
    <row r="18" spans="1:13" s="501" customFormat="1" ht="15.6">
      <c r="A18" s="498"/>
      <c r="B18" s="506" t="s">
        <v>529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</row>
    <row r="19" spans="1:13" s="501" customFormat="1" ht="15.6">
      <c r="A19" s="498"/>
      <c r="B19" s="506" t="s">
        <v>530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</row>
    <row r="20" spans="1:13" s="501" customFormat="1" ht="15.6">
      <c r="A20" s="498"/>
      <c r="B20" s="506" t="s">
        <v>531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</row>
    <row r="21" spans="1:13" s="501" customFormat="1">
      <c r="A21" s="498"/>
      <c r="B21" s="508" t="s">
        <v>532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</row>
    <row r="22" spans="1:13" s="501" customFormat="1">
      <c r="A22" s="498"/>
      <c r="B22" s="508" t="s">
        <v>533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</row>
    <row r="23" spans="1:13" s="501" customFormat="1" ht="15.6">
      <c r="A23" s="498"/>
      <c r="B23" s="506" t="s">
        <v>534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</row>
    <row r="24" spans="1:13" s="505" customFormat="1">
      <c r="A24" s="509"/>
      <c r="B24" s="506" t="s">
        <v>535</v>
      </c>
      <c r="C24" s="510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  <row r="25" spans="1:13" s="505" customFormat="1">
      <c r="A25" s="509"/>
      <c r="B25" s="511"/>
      <c r="C25" s="510"/>
      <c r="D25" s="529"/>
      <c r="E25" s="529"/>
      <c r="F25" s="529"/>
      <c r="G25" s="529"/>
      <c r="H25" s="529"/>
      <c r="I25" s="529"/>
      <c r="J25" s="529"/>
      <c r="K25" s="529"/>
      <c r="L25" s="529"/>
      <c r="M25" s="529"/>
    </row>
    <row r="26" spans="1:13">
      <c r="A26" s="498"/>
      <c r="B26" s="512" t="s">
        <v>536</v>
      </c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</row>
    <row r="27" spans="1:13">
      <c r="A27" s="498"/>
      <c r="B27" s="512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</row>
    <row r="28" spans="1:13" s="501" customFormat="1" ht="15.6">
      <c r="A28" s="498"/>
      <c r="B28" s="502" t="s">
        <v>537</v>
      </c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</row>
    <row r="29" spans="1:13" ht="15.6">
      <c r="A29" s="498"/>
      <c r="B29" s="502" t="s">
        <v>538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</row>
    <row r="30" spans="1:13" s="501" customFormat="1" ht="14.25">
      <c r="A30" s="498"/>
      <c r="B30" s="502" t="s">
        <v>539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</row>
    <row r="31" spans="1:13" ht="14.25">
      <c r="A31" s="498"/>
      <c r="B31" s="502" t="s">
        <v>540</v>
      </c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</row>
    <row r="32" spans="1:13" ht="14.25">
      <c r="A32" s="498"/>
      <c r="B32" s="502" t="s">
        <v>541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</row>
    <row r="33" spans="1:13">
      <c r="A33" s="498"/>
      <c r="B33" s="506" t="s">
        <v>535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</row>
    <row r="34" spans="1:13">
      <c r="B34" s="515"/>
      <c r="C34" s="503"/>
      <c r="D34" s="528"/>
      <c r="E34" s="528"/>
      <c r="F34" s="528"/>
      <c r="G34" s="528"/>
      <c r="H34" s="528"/>
      <c r="I34" s="528"/>
      <c r="J34" s="528"/>
      <c r="K34" s="528"/>
      <c r="L34" s="528"/>
      <c r="M34" s="528"/>
    </row>
    <row r="35" spans="1:13" ht="22.5" customHeight="1">
      <c r="B35" s="516" t="s">
        <v>542</v>
      </c>
      <c r="C35" s="517"/>
      <c r="D35" s="530"/>
      <c r="E35" s="530"/>
      <c r="F35" s="530"/>
      <c r="G35" s="530"/>
      <c r="H35" s="530"/>
      <c r="I35" s="530"/>
      <c r="J35" s="530"/>
      <c r="K35" s="530"/>
      <c r="L35" s="530"/>
      <c r="M35" s="530"/>
    </row>
    <row r="36" spans="1:13">
      <c r="G36" s="526"/>
      <c r="H36" s="526"/>
      <c r="I36" s="526"/>
      <c r="J36" s="526"/>
      <c r="K36" s="526"/>
      <c r="L36" s="526"/>
    </row>
    <row r="37" spans="1:13">
      <c r="B37" s="518" t="s">
        <v>490</v>
      </c>
      <c r="G37" s="526"/>
      <c r="H37" s="526"/>
      <c r="I37" s="526"/>
      <c r="J37" s="526"/>
      <c r="K37" s="526"/>
      <c r="L37" s="526"/>
    </row>
    <row r="38" spans="1:13">
      <c r="B38" s="358" t="s">
        <v>543</v>
      </c>
      <c r="C38" s="519"/>
      <c r="D38" s="519"/>
      <c r="E38" s="519"/>
      <c r="F38" s="519"/>
      <c r="G38" s="531"/>
      <c r="H38" s="531"/>
      <c r="I38" s="531"/>
      <c r="J38" s="531"/>
      <c r="K38" s="531"/>
      <c r="L38" s="526"/>
    </row>
    <row r="39" spans="1:13">
      <c r="B39" s="358" t="s">
        <v>544</v>
      </c>
    </row>
    <row r="40" spans="1:13">
      <c r="B40" s="358" t="s">
        <v>545</v>
      </c>
    </row>
  </sheetData>
  <mergeCells count="7">
    <mergeCell ref="C6:C7"/>
    <mergeCell ref="D6:F6"/>
    <mergeCell ref="B2:M2"/>
    <mergeCell ref="H6:J6"/>
    <mergeCell ref="C5:K5"/>
    <mergeCell ref="L6:L7"/>
    <mergeCell ref="M6:M7"/>
  </mergeCells>
  <conditionalFormatting sqref="C23:K23 C16:K17 C14:K14 C11:K12 C9:K9">
    <cfRule type="cellIs" dxfId="2" priority="4" operator="lessThan">
      <formula>0</formula>
    </cfRule>
  </conditionalFormatting>
  <conditionalFormatting sqref="L23 L16:L17 L14 L11:L12 L9">
    <cfRule type="cellIs" dxfId="1" priority="2" operator="lessThan">
      <formula>0</formula>
    </cfRule>
  </conditionalFormatting>
  <conditionalFormatting sqref="M23 M16:M17 M14 M11:M12 M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B2" sqref="B2:D2"/>
    </sheetView>
  </sheetViews>
  <sheetFormatPr defaultColWidth="9.109375" defaultRowHeight="13.8"/>
  <cols>
    <col min="1" max="1" width="9.109375" style="87"/>
    <col min="2" max="2" width="36" style="87" customWidth="1"/>
    <col min="3" max="3" width="58.109375" style="87" customWidth="1"/>
    <col min="4" max="4" width="18.88671875" style="87" customWidth="1"/>
    <col min="5" max="5" width="20.5546875" style="87" customWidth="1"/>
    <col min="6" max="16384" width="9.109375" style="87"/>
  </cols>
  <sheetData>
    <row r="1" spans="1:5">
      <c r="A1" s="8">
        <f>+'N2-21-REN - Obras Concl'!A1+1</f>
        <v>1</v>
      </c>
    </row>
    <row r="2" spans="1:5" ht="15.6">
      <c r="B2" s="627" t="str">
        <f>Índice!D28</f>
        <v>Quadro N2-22-REN - Compensações previstas no Regulamento da Qualidade de Serviço</v>
      </c>
      <c r="C2" s="627"/>
      <c r="D2" s="627"/>
    </row>
    <row r="3" spans="1:5" ht="14.4" thickBot="1">
      <c r="E3" s="536" t="s">
        <v>591</v>
      </c>
    </row>
    <row r="4" spans="1:5" ht="25.5" customHeight="1" thickBot="1">
      <c r="B4" s="748" t="s">
        <v>581</v>
      </c>
      <c r="C4" s="749"/>
      <c r="D4" s="751" t="s">
        <v>582</v>
      </c>
      <c r="E4" s="751"/>
    </row>
    <row r="5" spans="1:5">
      <c r="B5" s="460"/>
      <c r="C5" s="460"/>
      <c r="D5" s="752" t="s">
        <v>583</v>
      </c>
      <c r="E5" s="752"/>
    </row>
    <row r="6" spans="1:5">
      <c r="B6" s="460" t="s">
        <v>584</v>
      </c>
      <c r="C6" s="460"/>
      <c r="D6" s="460" t="s">
        <v>585</v>
      </c>
      <c r="E6" s="460" t="s">
        <v>586</v>
      </c>
    </row>
    <row r="7" spans="1:5">
      <c r="B7" s="535" t="s">
        <v>587</v>
      </c>
      <c r="C7" s="535" t="s">
        <v>588</v>
      </c>
      <c r="D7" s="532"/>
      <c r="E7" s="532"/>
    </row>
    <row r="8" spans="1:5">
      <c r="B8" s="535" t="s">
        <v>589</v>
      </c>
      <c r="C8" s="535" t="s">
        <v>592</v>
      </c>
      <c r="D8" s="533"/>
      <c r="E8" s="533"/>
    </row>
    <row r="9" spans="1:5" ht="14.4">
      <c r="B9" s="535" t="s">
        <v>590</v>
      </c>
      <c r="C9" s="535" t="s">
        <v>593</v>
      </c>
      <c r="D9" s="534"/>
      <c r="E9" s="534"/>
    </row>
    <row r="11" spans="1:5">
      <c r="B11" s="87" t="s">
        <v>594</v>
      </c>
    </row>
    <row r="17" spans="6:7">
      <c r="G17" s="91"/>
    </row>
    <row r="18" spans="6:7">
      <c r="G18" s="92"/>
    </row>
    <row r="19" spans="6:7">
      <c r="G19" s="92"/>
    </row>
    <row r="20" spans="6:7">
      <c r="F20" s="92"/>
      <c r="G20" s="94"/>
    </row>
  </sheetData>
  <mergeCells count="4">
    <mergeCell ref="B2:D2"/>
    <mergeCell ref="B4:C4"/>
    <mergeCell ref="D4:E4"/>
    <mergeCell ref="D5:E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&amp;L29/04/2015&amp;R&amp;F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="70" zoomScaleNormal="70" workbookViewId="0"/>
  </sheetViews>
  <sheetFormatPr defaultRowHeight="13.8"/>
  <cols>
    <col min="1" max="1" width="9.109375" style="37"/>
    <col min="2" max="2" width="4.109375" style="37" customWidth="1"/>
    <col min="3" max="3" width="35.44140625" style="37" customWidth="1"/>
    <col min="4" max="4" width="16.88671875" style="37" customWidth="1"/>
    <col min="5" max="5" width="15.44140625" style="37" bestFit="1" customWidth="1"/>
    <col min="6" max="7" width="15.88671875" style="37" bestFit="1" customWidth="1"/>
    <col min="8" max="10" width="15.44140625" style="37" bestFit="1" customWidth="1"/>
    <col min="11" max="11" width="15.88671875" style="37" bestFit="1" customWidth="1"/>
    <col min="12" max="12" width="15" style="37" bestFit="1" customWidth="1"/>
    <col min="13" max="15" width="15.88671875" style="37" bestFit="1" customWidth="1"/>
    <col min="16" max="16" width="17.33203125" style="37" bestFit="1" customWidth="1"/>
    <col min="17" max="17" width="14.88671875" style="37" bestFit="1" customWidth="1"/>
    <col min="18" max="18" width="15.6640625" style="38" customWidth="1"/>
    <col min="19" max="32" width="9.109375" style="38"/>
    <col min="33" max="257" width="9.109375" style="37"/>
    <col min="258" max="258" width="4.109375" style="37" customWidth="1"/>
    <col min="259" max="259" width="35.44140625" style="37" customWidth="1"/>
    <col min="260" max="271" width="12.6640625" style="37" bestFit="1" customWidth="1"/>
    <col min="272" max="272" width="19" style="37" customWidth="1"/>
    <col min="273" max="273" width="4.6640625" style="37" customWidth="1"/>
    <col min="274" max="274" width="15.6640625" style="37" customWidth="1"/>
    <col min="275" max="513" width="9.109375" style="37"/>
    <col min="514" max="514" width="4.109375" style="37" customWidth="1"/>
    <col min="515" max="515" width="35.44140625" style="37" customWidth="1"/>
    <col min="516" max="527" width="12.6640625" style="37" bestFit="1" customWidth="1"/>
    <col min="528" max="528" width="19" style="37" customWidth="1"/>
    <col min="529" max="529" width="4.6640625" style="37" customWidth="1"/>
    <col min="530" max="530" width="15.6640625" style="37" customWidth="1"/>
    <col min="531" max="769" width="9.109375" style="37"/>
    <col min="770" max="770" width="4.109375" style="37" customWidth="1"/>
    <col min="771" max="771" width="35.44140625" style="37" customWidth="1"/>
    <col min="772" max="783" width="12.6640625" style="37" bestFit="1" customWidth="1"/>
    <col min="784" max="784" width="19" style="37" customWidth="1"/>
    <col min="785" max="785" width="4.6640625" style="37" customWidth="1"/>
    <col min="786" max="786" width="15.6640625" style="37" customWidth="1"/>
    <col min="787" max="1025" width="9.109375" style="37"/>
    <col min="1026" max="1026" width="4.109375" style="37" customWidth="1"/>
    <col min="1027" max="1027" width="35.44140625" style="37" customWidth="1"/>
    <col min="1028" max="1039" width="12.6640625" style="37" bestFit="1" customWidth="1"/>
    <col min="1040" max="1040" width="19" style="37" customWidth="1"/>
    <col min="1041" max="1041" width="4.6640625" style="37" customWidth="1"/>
    <col min="1042" max="1042" width="15.6640625" style="37" customWidth="1"/>
    <col min="1043" max="1281" width="9.109375" style="37"/>
    <col min="1282" max="1282" width="4.109375" style="37" customWidth="1"/>
    <col min="1283" max="1283" width="35.44140625" style="37" customWidth="1"/>
    <col min="1284" max="1295" width="12.6640625" style="37" bestFit="1" customWidth="1"/>
    <col min="1296" max="1296" width="19" style="37" customWidth="1"/>
    <col min="1297" max="1297" width="4.6640625" style="37" customWidth="1"/>
    <col min="1298" max="1298" width="15.6640625" style="37" customWidth="1"/>
    <col min="1299" max="1537" width="9.109375" style="37"/>
    <col min="1538" max="1538" width="4.109375" style="37" customWidth="1"/>
    <col min="1539" max="1539" width="35.44140625" style="37" customWidth="1"/>
    <col min="1540" max="1551" width="12.6640625" style="37" bestFit="1" customWidth="1"/>
    <col min="1552" max="1552" width="19" style="37" customWidth="1"/>
    <col min="1553" max="1553" width="4.6640625" style="37" customWidth="1"/>
    <col min="1554" max="1554" width="15.6640625" style="37" customWidth="1"/>
    <col min="1555" max="1793" width="9.109375" style="37"/>
    <col min="1794" max="1794" width="4.109375" style="37" customWidth="1"/>
    <col min="1795" max="1795" width="35.44140625" style="37" customWidth="1"/>
    <col min="1796" max="1807" width="12.6640625" style="37" bestFit="1" customWidth="1"/>
    <col min="1808" max="1808" width="19" style="37" customWidth="1"/>
    <col min="1809" max="1809" width="4.6640625" style="37" customWidth="1"/>
    <col min="1810" max="1810" width="15.6640625" style="37" customWidth="1"/>
    <col min="1811" max="2049" width="9.109375" style="37"/>
    <col min="2050" max="2050" width="4.109375" style="37" customWidth="1"/>
    <col min="2051" max="2051" width="35.44140625" style="37" customWidth="1"/>
    <col min="2052" max="2063" width="12.6640625" style="37" bestFit="1" customWidth="1"/>
    <col min="2064" max="2064" width="19" style="37" customWidth="1"/>
    <col min="2065" max="2065" width="4.6640625" style="37" customWidth="1"/>
    <col min="2066" max="2066" width="15.6640625" style="37" customWidth="1"/>
    <col min="2067" max="2305" width="9.109375" style="37"/>
    <col min="2306" max="2306" width="4.109375" style="37" customWidth="1"/>
    <col min="2307" max="2307" width="35.44140625" style="37" customWidth="1"/>
    <col min="2308" max="2319" width="12.6640625" style="37" bestFit="1" customWidth="1"/>
    <col min="2320" max="2320" width="19" style="37" customWidth="1"/>
    <col min="2321" max="2321" width="4.6640625" style="37" customWidth="1"/>
    <col min="2322" max="2322" width="15.6640625" style="37" customWidth="1"/>
    <col min="2323" max="2561" width="9.109375" style="37"/>
    <col min="2562" max="2562" width="4.109375" style="37" customWidth="1"/>
    <col min="2563" max="2563" width="35.44140625" style="37" customWidth="1"/>
    <col min="2564" max="2575" width="12.6640625" style="37" bestFit="1" customWidth="1"/>
    <col min="2576" max="2576" width="19" style="37" customWidth="1"/>
    <col min="2577" max="2577" width="4.6640625" style="37" customWidth="1"/>
    <col min="2578" max="2578" width="15.6640625" style="37" customWidth="1"/>
    <col min="2579" max="2817" width="9.109375" style="37"/>
    <col min="2818" max="2818" width="4.109375" style="37" customWidth="1"/>
    <col min="2819" max="2819" width="35.44140625" style="37" customWidth="1"/>
    <col min="2820" max="2831" width="12.6640625" style="37" bestFit="1" customWidth="1"/>
    <col min="2832" max="2832" width="19" style="37" customWidth="1"/>
    <col min="2833" max="2833" width="4.6640625" style="37" customWidth="1"/>
    <col min="2834" max="2834" width="15.6640625" style="37" customWidth="1"/>
    <col min="2835" max="3073" width="9.109375" style="37"/>
    <col min="3074" max="3074" width="4.109375" style="37" customWidth="1"/>
    <col min="3075" max="3075" width="35.44140625" style="37" customWidth="1"/>
    <col min="3076" max="3087" width="12.6640625" style="37" bestFit="1" customWidth="1"/>
    <col min="3088" max="3088" width="19" style="37" customWidth="1"/>
    <col min="3089" max="3089" width="4.6640625" style="37" customWidth="1"/>
    <col min="3090" max="3090" width="15.6640625" style="37" customWidth="1"/>
    <col min="3091" max="3329" width="9.109375" style="37"/>
    <col min="3330" max="3330" width="4.109375" style="37" customWidth="1"/>
    <col min="3331" max="3331" width="35.44140625" style="37" customWidth="1"/>
    <col min="3332" max="3343" width="12.6640625" style="37" bestFit="1" customWidth="1"/>
    <col min="3344" max="3344" width="19" style="37" customWidth="1"/>
    <col min="3345" max="3345" width="4.6640625" style="37" customWidth="1"/>
    <col min="3346" max="3346" width="15.6640625" style="37" customWidth="1"/>
    <col min="3347" max="3585" width="9.109375" style="37"/>
    <col min="3586" max="3586" width="4.109375" style="37" customWidth="1"/>
    <col min="3587" max="3587" width="35.44140625" style="37" customWidth="1"/>
    <col min="3588" max="3599" width="12.6640625" style="37" bestFit="1" customWidth="1"/>
    <col min="3600" max="3600" width="19" style="37" customWidth="1"/>
    <col min="3601" max="3601" width="4.6640625" style="37" customWidth="1"/>
    <col min="3602" max="3602" width="15.6640625" style="37" customWidth="1"/>
    <col min="3603" max="3841" width="9.109375" style="37"/>
    <col min="3842" max="3842" width="4.109375" style="37" customWidth="1"/>
    <col min="3843" max="3843" width="35.44140625" style="37" customWidth="1"/>
    <col min="3844" max="3855" width="12.6640625" style="37" bestFit="1" customWidth="1"/>
    <col min="3856" max="3856" width="19" style="37" customWidth="1"/>
    <col min="3857" max="3857" width="4.6640625" style="37" customWidth="1"/>
    <col min="3858" max="3858" width="15.6640625" style="37" customWidth="1"/>
    <col min="3859" max="4097" width="9.109375" style="37"/>
    <col min="4098" max="4098" width="4.109375" style="37" customWidth="1"/>
    <col min="4099" max="4099" width="35.44140625" style="37" customWidth="1"/>
    <col min="4100" max="4111" width="12.6640625" style="37" bestFit="1" customWidth="1"/>
    <col min="4112" max="4112" width="19" style="37" customWidth="1"/>
    <col min="4113" max="4113" width="4.6640625" style="37" customWidth="1"/>
    <col min="4114" max="4114" width="15.6640625" style="37" customWidth="1"/>
    <col min="4115" max="4353" width="9.109375" style="37"/>
    <col min="4354" max="4354" width="4.109375" style="37" customWidth="1"/>
    <col min="4355" max="4355" width="35.44140625" style="37" customWidth="1"/>
    <col min="4356" max="4367" width="12.6640625" style="37" bestFit="1" customWidth="1"/>
    <col min="4368" max="4368" width="19" style="37" customWidth="1"/>
    <col min="4369" max="4369" width="4.6640625" style="37" customWidth="1"/>
    <col min="4370" max="4370" width="15.6640625" style="37" customWidth="1"/>
    <col min="4371" max="4609" width="9.109375" style="37"/>
    <col min="4610" max="4610" width="4.109375" style="37" customWidth="1"/>
    <col min="4611" max="4611" width="35.44140625" style="37" customWidth="1"/>
    <col min="4612" max="4623" width="12.6640625" style="37" bestFit="1" customWidth="1"/>
    <col min="4624" max="4624" width="19" style="37" customWidth="1"/>
    <col min="4625" max="4625" width="4.6640625" style="37" customWidth="1"/>
    <col min="4626" max="4626" width="15.6640625" style="37" customWidth="1"/>
    <col min="4627" max="4865" width="9.109375" style="37"/>
    <col min="4866" max="4866" width="4.109375" style="37" customWidth="1"/>
    <col min="4867" max="4867" width="35.44140625" style="37" customWidth="1"/>
    <col min="4868" max="4879" width="12.6640625" style="37" bestFit="1" customWidth="1"/>
    <col min="4880" max="4880" width="19" style="37" customWidth="1"/>
    <col min="4881" max="4881" width="4.6640625" style="37" customWidth="1"/>
    <col min="4882" max="4882" width="15.6640625" style="37" customWidth="1"/>
    <col min="4883" max="5121" width="9.109375" style="37"/>
    <col min="5122" max="5122" width="4.109375" style="37" customWidth="1"/>
    <col min="5123" max="5123" width="35.44140625" style="37" customWidth="1"/>
    <col min="5124" max="5135" width="12.6640625" style="37" bestFit="1" customWidth="1"/>
    <col min="5136" max="5136" width="19" style="37" customWidth="1"/>
    <col min="5137" max="5137" width="4.6640625" style="37" customWidth="1"/>
    <col min="5138" max="5138" width="15.6640625" style="37" customWidth="1"/>
    <col min="5139" max="5377" width="9.109375" style="37"/>
    <col min="5378" max="5378" width="4.109375" style="37" customWidth="1"/>
    <col min="5379" max="5379" width="35.44140625" style="37" customWidth="1"/>
    <col min="5380" max="5391" width="12.6640625" style="37" bestFit="1" customWidth="1"/>
    <col min="5392" max="5392" width="19" style="37" customWidth="1"/>
    <col min="5393" max="5393" width="4.6640625" style="37" customWidth="1"/>
    <col min="5394" max="5394" width="15.6640625" style="37" customWidth="1"/>
    <col min="5395" max="5633" width="9.109375" style="37"/>
    <col min="5634" max="5634" width="4.109375" style="37" customWidth="1"/>
    <col min="5635" max="5635" width="35.44140625" style="37" customWidth="1"/>
    <col min="5636" max="5647" width="12.6640625" style="37" bestFit="1" customWidth="1"/>
    <col min="5648" max="5648" width="19" style="37" customWidth="1"/>
    <col min="5649" max="5649" width="4.6640625" style="37" customWidth="1"/>
    <col min="5650" max="5650" width="15.6640625" style="37" customWidth="1"/>
    <col min="5651" max="5889" width="9.109375" style="37"/>
    <col min="5890" max="5890" width="4.109375" style="37" customWidth="1"/>
    <col min="5891" max="5891" width="35.44140625" style="37" customWidth="1"/>
    <col min="5892" max="5903" width="12.6640625" style="37" bestFit="1" customWidth="1"/>
    <col min="5904" max="5904" width="19" style="37" customWidth="1"/>
    <col min="5905" max="5905" width="4.6640625" style="37" customWidth="1"/>
    <col min="5906" max="5906" width="15.6640625" style="37" customWidth="1"/>
    <col min="5907" max="6145" width="9.109375" style="37"/>
    <col min="6146" max="6146" width="4.109375" style="37" customWidth="1"/>
    <col min="6147" max="6147" width="35.44140625" style="37" customWidth="1"/>
    <col min="6148" max="6159" width="12.6640625" style="37" bestFit="1" customWidth="1"/>
    <col min="6160" max="6160" width="19" style="37" customWidth="1"/>
    <col min="6161" max="6161" width="4.6640625" style="37" customWidth="1"/>
    <col min="6162" max="6162" width="15.6640625" style="37" customWidth="1"/>
    <col min="6163" max="6401" width="9.109375" style="37"/>
    <col min="6402" max="6402" width="4.109375" style="37" customWidth="1"/>
    <col min="6403" max="6403" width="35.44140625" style="37" customWidth="1"/>
    <col min="6404" max="6415" width="12.6640625" style="37" bestFit="1" customWidth="1"/>
    <col min="6416" max="6416" width="19" style="37" customWidth="1"/>
    <col min="6417" max="6417" width="4.6640625" style="37" customWidth="1"/>
    <col min="6418" max="6418" width="15.6640625" style="37" customWidth="1"/>
    <col min="6419" max="6657" width="9.109375" style="37"/>
    <col min="6658" max="6658" width="4.109375" style="37" customWidth="1"/>
    <col min="6659" max="6659" width="35.44140625" style="37" customWidth="1"/>
    <col min="6660" max="6671" width="12.6640625" style="37" bestFit="1" customWidth="1"/>
    <col min="6672" max="6672" width="19" style="37" customWidth="1"/>
    <col min="6673" max="6673" width="4.6640625" style="37" customWidth="1"/>
    <col min="6674" max="6674" width="15.6640625" style="37" customWidth="1"/>
    <col min="6675" max="6913" width="9.109375" style="37"/>
    <col min="6914" max="6914" width="4.109375" style="37" customWidth="1"/>
    <col min="6915" max="6915" width="35.44140625" style="37" customWidth="1"/>
    <col min="6916" max="6927" width="12.6640625" style="37" bestFit="1" customWidth="1"/>
    <col min="6928" max="6928" width="19" style="37" customWidth="1"/>
    <col min="6929" max="6929" width="4.6640625" style="37" customWidth="1"/>
    <col min="6930" max="6930" width="15.6640625" style="37" customWidth="1"/>
    <col min="6931" max="7169" width="9.109375" style="37"/>
    <col min="7170" max="7170" width="4.109375" style="37" customWidth="1"/>
    <col min="7171" max="7171" width="35.44140625" style="37" customWidth="1"/>
    <col min="7172" max="7183" width="12.6640625" style="37" bestFit="1" customWidth="1"/>
    <col min="7184" max="7184" width="19" style="37" customWidth="1"/>
    <col min="7185" max="7185" width="4.6640625" style="37" customWidth="1"/>
    <col min="7186" max="7186" width="15.6640625" style="37" customWidth="1"/>
    <col min="7187" max="7425" width="9.109375" style="37"/>
    <col min="7426" max="7426" width="4.109375" style="37" customWidth="1"/>
    <col min="7427" max="7427" width="35.44140625" style="37" customWidth="1"/>
    <col min="7428" max="7439" width="12.6640625" style="37" bestFit="1" customWidth="1"/>
    <col min="7440" max="7440" width="19" style="37" customWidth="1"/>
    <col min="7441" max="7441" width="4.6640625" style="37" customWidth="1"/>
    <col min="7442" max="7442" width="15.6640625" style="37" customWidth="1"/>
    <col min="7443" max="7681" width="9.109375" style="37"/>
    <col min="7682" max="7682" width="4.109375" style="37" customWidth="1"/>
    <col min="7683" max="7683" width="35.44140625" style="37" customWidth="1"/>
    <col min="7684" max="7695" width="12.6640625" style="37" bestFit="1" customWidth="1"/>
    <col min="7696" max="7696" width="19" style="37" customWidth="1"/>
    <col min="7697" max="7697" width="4.6640625" style="37" customWidth="1"/>
    <col min="7698" max="7698" width="15.6640625" style="37" customWidth="1"/>
    <col min="7699" max="7937" width="9.109375" style="37"/>
    <col min="7938" max="7938" width="4.109375" style="37" customWidth="1"/>
    <col min="7939" max="7939" width="35.44140625" style="37" customWidth="1"/>
    <col min="7940" max="7951" width="12.6640625" style="37" bestFit="1" customWidth="1"/>
    <col min="7952" max="7952" width="19" style="37" customWidth="1"/>
    <col min="7953" max="7953" width="4.6640625" style="37" customWidth="1"/>
    <col min="7954" max="7954" width="15.6640625" style="37" customWidth="1"/>
    <col min="7955" max="8193" width="9.109375" style="37"/>
    <col min="8194" max="8194" width="4.109375" style="37" customWidth="1"/>
    <col min="8195" max="8195" width="35.44140625" style="37" customWidth="1"/>
    <col min="8196" max="8207" width="12.6640625" style="37" bestFit="1" customWidth="1"/>
    <col min="8208" max="8208" width="19" style="37" customWidth="1"/>
    <col min="8209" max="8209" width="4.6640625" style="37" customWidth="1"/>
    <col min="8210" max="8210" width="15.6640625" style="37" customWidth="1"/>
    <col min="8211" max="8449" width="9.109375" style="37"/>
    <col min="8450" max="8450" width="4.109375" style="37" customWidth="1"/>
    <col min="8451" max="8451" width="35.44140625" style="37" customWidth="1"/>
    <col min="8452" max="8463" width="12.6640625" style="37" bestFit="1" customWidth="1"/>
    <col min="8464" max="8464" width="19" style="37" customWidth="1"/>
    <col min="8465" max="8465" width="4.6640625" style="37" customWidth="1"/>
    <col min="8466" max="8466" width="15.6640625" style="37" customWidth="1"/>
    <col min="8467" max="8705" width="9.109375" style="37"/>
    <col min="8706" max="8706" width="4.109375" style="37" customWidth="1"/>
    <col min="8707" max="8707" width="35.44140625" style="37" customWidth="1"/>
    <col min="8708" max="8719" width="12.6640625" style="37" bestFit="1" customWidth="1"/>
    <col min="8720" max="8720" width="19" style="37" customWidth="1"/>
    <col min="8721" max="8721" width="4.6640625" style="37" customWidth="1"/>
    <col min="8722" max="8722" width="15.6640625" style="37" customWidth="1"/>
    <col min="8723" max="8961" width="9.109375" style="37"/>
    <col min="8962" max="8962" width="4.109375" style="37" customWidth="1"/>
    <col min="8963" max="8963" width="35.44140625" style="37" customWidth="1"/>
    <col min="8964" max="8975" width="12.6640625" style="37" bestFit="1" customWidth="1"/>
    <col min="8976" max="8976" width="19" style="37" customWidth="1"/>
    <col min="8977" max="8977" width="4.6640625" style="37" customWidth="1"/>
    <col min="8978" max="8978" width="15.6640625" style="37" customWidth="1"/>
    <col min="8979" max="9217" width="9.109375" style="37"/>
    <col min="9218" max="9218" width="4.109375" style="37" customWidth="1"/>
    <col min="9219" max="9219" width="35.44140625" style="37" customWidth="1"/>
    <col min="9220" max="9231" width="12.6640625" style="37" bestFit="1" customWidth="1"/>
    <col min="9232" max="9232" width="19" style="37" customWidth="1"/>
    <col min="9233" max="9233" width="4.6640625" style="37" customWidth="1"/>
    <col min="9234" max="9234" width="15.6640625" style="37" customWidth="1"/>
    <col min="9235" max="9473" width="9.109375" style="37"/>
    <col min="9474" max="9474" width="4.109375" style="37" customWidth="1"/>
    <col min="9475" max="9475" width="35.44140625" style="37" customWidth="1"/>
    <col min="9476" max="9487" width="12.6640625" style="37" bestFit="1" customWidth="1"/>
    <col min="9488" max="9488" width="19" style="37" customWidth="1"/>
    <col min="9489" max="9489" width="4.6640625" style="37" customWidth="1"/>
    <col min="9490" max="9490" width="15.6640625" style="37" customWidth="1"/>
    <col min="9491" max="9729" width="9.109375" style="37"/>
    <col min="9730" max="9730" width="4.109375" style="37" customWidth="1"/>
    <col min="9731" max="9731" width="35.44140625" style="37" customWidth="1"/>
    <col min="9732" max="9743" width="12.6640625" style="37" bestFit="1" customWidth="1"/>
    <col min="9744" max="9744" width="19" style="37" customWidth="1"/>
    <col min="9745" max="9745" width="4.6640625" style="37" customWidth="1"/>
    <col min="9746" max="9746" width="15.6640625" style="37" customWidth="1"/>
    <col min="9747" max="9985" width="9.109375" style="37"/>
    <col min="9986" max="9986" width="4.109375" style="37" customWidth="1"/>
    <col min="9987" max="9987" width="35.44140625" style="37" customWidth="1"/>
    <col min="9988" max="9999" width="12.6640625" style="37" bestFit="1" customWidth="1"/>
    <col min="10000" max="10000" width="19" style="37" customWidth="1"/>
    <col min="10001" max="10001" width="4.6640625" style="37" customWidth="1"/>
    <col min="10002" max="10002" width="15.6640625" style="37" customWidth="1"/>
    <col min="10003" max="10241" width="9.109375" style="37"/>
    <col min="10242" max="10242" width="4.109375" style="37" customWidth="1"/>
    <col min="10243" max="10243" width="35.44140625" style="37" customWidth="1"/>
    <col min="10244" max="10255" width="12.6640625" style="37" bestFit="1" customWidth="1"/>
    <col min="10256" max="10256" width="19" style="37" customWidth="1"/>
    <col min="10257" max="10257" width="4.6640625" style="37" customWidth="1"/>
    <col min="10258" max="10258" width="15.6640625" style="37" customWidth="1"/>
    <col min="10259" max="10497" width="9.109375" style="37"/>
    <col min="10498" max="10498" width="4.109375" style="37" customWidth="1"/>
    <col min="10499" max="10499" width="35.44140625" style="37" customWidth="1"/>
    <col min="10500" max="10511" width="12.6640625" style="37" bestFit="1" customWidth="1"/>
    <col min="10512" max="10512" width="19" style="37" customWidth="1"/>
    <col min="10513" max="10513" width="4.6640625" style="37" customWidth="1"/>
    <col min="10514" max="10514" width="15.6640625" style="37" customWidth="1"/>
    <col min="10515" max="10753" width="9.109375" style="37"/>
    <col min="10754" max="10754" width="4.109375" style="37" customWidth="1"/>
    <col min="10755" max="10755" width="35.44140625" style="37" customWidth="1"/>
    <col min="10756" max="10767" width="12.6640625" style="37" bestFit="1" customWidth="1"/>
    <col min="10768" max="10768" width="19" style="37" customWidth="1"/>
    <col min="10769" max="10769" width="4.6640625" style="37" customWidth="1"/>
    <col min="10770" max="10770" width="15.6640625" style="37" customWidth="1"/>
    <col min="10771" max="11009" width="9.109375" style="37"/>
    <col min="11010" max="11010" width="4.109375" style="37" customWidth="1"/>
    <col min="11011" max="11011" width="35.44140625" style="37" customWidth="1"/>
    <col min="11012" max="11023" width="12.6640625" style="37" bestFit="1" customWidth="1"/>
    <col min="11024" max="11024" width="19" style="37" customWidth="1"/>
    <col min="11025" max="11025" width="4.6640625" style="37" customWidth="1"/>
    <col min="11026" max="11026" width="15.6640625" style="37" customWidth="1"/>
    <col min="11027" max="11265" width="9.109375" style="37"/>
    <col min="11266" max="11266" width="4.109375" style="37" customWidth="1"/>
    <col min="11267" max="11267" width="35.44140625" style="37" customWidth="1"/>
    <col min="11268" max="11279" width="12.6640625" style="37" bestFit="1" customWidth="1"/>
    <col min="11280" max="11280" width="19" style="37" customWidth="1"/>
    <col min="11281" max="11281" width="4.6640625" style="37" customWidth="1"/>
    <col min="11282" max="11282" width="15.6640625" style="37" customWidth="1"/>
    <col min="11283" max="11521" width="9.109375" style="37"/>
    <col min="11522" max="11522" width="4.109375" style="37" customWidth="1"/>
    <col min="11523" max="11523" width="35.44140625" style="37" customWidth="1"/>
    <col min="11524" max="11535" width="12.6640625" style="37" bestFit="1" customWidth="1"/>
    <col min="11536" max="11536" width="19" style="37" customWidth="1"/>
    <col min="11537" max="11537" width="4.6640625" style="37" customWidth="1"/>
    <col min="11538" max="11538" width="15.6640625" style="37" customWidth="1"/>
    <col min="11539" max="11777" width="9.109375" style="37"/>
    <col min="11778" max="11778" width="4.109375" style="37" customWidth="1"/>
    <col min="11779" max="11779" width="35.44140625" style="37" customWidth="1"/>
    <col min="11780" max="11791" width="12.6640625" style="37" bestFit="1" customWidth="1"/>
    <col min="11792" max="11792" width="19" style="37" customWidth="1"/>
    <col min="11793" max="11793" width="4.6640625" style="37" customWidth="1"/>
    <col min="11794" max="11794" width="15.6640625" style="37" customWidth="1"/>
    <col min="11795" max="12033" width="9.109375" style="37"/>
    <col min="12034" max="12034" width="4.109375" style="37" customWidth="1"/>
    <col min="12035" max="12035" width="35.44140625" style="37" customWidth="1"/>
    <col min="12036" max="12047" width="12.6640625" style="37" bestFit="1" customWidth="1"/>
    <col min="12048" max="12048" width="19" style="37" customWidth="1"/>
    <col min="12049" max="12049" width="4.6640625" style="37" customWidth="1"/>
    <col min="12050" max="12050" width="15.6640625" style="37" customWidth="1"/>
    <col min="12051" max="12289" width="9.109375" style="37"/>
    <col min="12290" max="12290" width="4.109375" style="37" customWidth="1"/>
    <col min="12291" max="12291" width="35.44140625" style="37" customWidth="1"/>
    <col min="12292" max="12303" width="12.6640625" style="37" bestFit="1" customWidth="1"/>
    <col min="12304" max="12304" width="19" style="37" customWidth="1"/>
    <col min="12305" max="12305" width="4.6640625" style="37" customWidth="1"/>
    <col min="12306" max="12306" width="15.6640625" style="37" customWidth="1"/>
    <col min="12307" max="12545" width="9.109375" style="37"/>
    <col min="12546" max="12546" width="4.109375" style="37" customWidth="1"/>
    <col min="12547" max="12547" width="35.44140625" style="37" customWidth="1"/>
    <col min="12548" max="12559" width="12.6640625" style="37" bestFit="1" customWidth="1"/>
    <col min="12560" max="12560" width="19" style="37" customWidth="1"/>
    <col min="12561" max="12561" width="4.6640625" style="37" customWidth="1"/>
    <col min="12562" max="12562" width="15.6640625" style="37" customWidth="1"/>
    <col min="12563" max="12801" width="9.109375" style="37"/>
    <col min="12802" max="12802" width="4.109375" style="37" customWidth="1"/>
    <col min="12803" max="12803" width="35.44140625" style="37" customWidth="1"/>
    <col min="12804" max="12815" width="12.6640625" style="37" bestFit="1" customWidth="1"/>
    <col min="12816" max="12816" width="19" style="37" customWidth="1"/>
    <col min="12817" max="12817" width="4.6640625" style="37" customWidth="1"/>
    <col min="12818" max="12818" width="15.6640625" style="37" customWidth="1"/>
    <col min="12819" max="13057" width="9.109375" style="37"/>
    <col min="13058" max="13058" width="4.109375" style="37" customWidth="1"/>
    <col min="13059" max="13059" width="35.44140625" style="37" customWidth="1"/>
    <col min="13060" max="13071" width="12.6640625" style="37" bestFit="1" customWidth="1"/>
    <col min="13072" max="13072" width="19" style="37" customWidth="1"/>
    <col min="13073" max="13073" width="4.6640625" style="37" customWidth="1"/>
    <col min="13074" max="13074" width="15.6640625" style="37" customWidth="1"/>
    <col min="13075" max="13313" width="9.109375" style="37"/>
    <col min="13314" max="13314" width="4.109375" style="37" customWidth="1"/>
    <col min="13315" max="13315" width="35.44140625" style="37" customWidth="1"/>
    <col min="13316" max="13327" width="12.6640625" style="37" bestFit="1" customWidth="1"/>
    <col min="13328" max="13328" width="19" style="37" customWidth="1"/>
    <col min="13329" max="13329" width="4.6640625" style="37" customWidth="1"/>
    <col min="13330" max="13330" width="15.6640625" style="37" customWidth="1"/>
    <col min="13331" max="13569" width="9.109375" style="37"/>
    <col min="13570" max="13570" width="4.109375" style="37" customWidth="1"/>
    <col min="13571" max="13571" width="35.44140625" style="37" customWidth="1"/>
    <col min="13572" max="13583" width="12.6640625" style="37" bestFit="1" customWidth="1"/>
    <col min="13584" max="13584" width="19" style="37" customWidth="1"/>
    <col min="13585" max="13585" width="4.6640625" style="37" customWidth="1"/>
    <col min="13586" max="13586" width="15.6640625" style="37" customWidth="1"/>
    <col min="13587" max="13825" width="9.109375" style="37"/>
    <col min="13826" max="13826" width="4.109375" style="37" customWidth="1"/>
    <col min="13827" max="13827" width="35.44140625" style="37" customWidth="1"/>
    <col min="13828" max="13839" width="12.6640625" style="37" bestFit="1" customWidth="1"/>
    <col min="13840" max="13840" width="19" style="37" customWidth="1"/>
    <col min="13841" max="13841" width="4.6640625" style="37" customWidth="1"/>
    <col min="13842" max="13842" width="15.6640625" style="37" customWidth="1"/>
    <col min="13843" max="14081" width="9.109375" style="37"/>
    <col min="14082" max="14082" width="4.109375" style="37" customWidth="1"/>
    <col min="14083" max="14083" width="35.44140625" style="37" customWidth="1"/>
    <col min="14084" max="14095" width="12.6640625" style="37" bestFit="1" customWidth="1"/>
    <col min="14096" max="14096" width="19" style="37" customWidth="1"/>
    <col min="14097" max="14097" width="4.6640625" style="37" customWidth="1"/>
    <col min="14098" max="14098" width="15.6640625" style="37" customWidth="1"/>
    <col min="14099" max="14337" width="9.109375" style="37"/>
    <col min="14338" max="14338" width="4.109375" style="37" customWidth="1"/>
    <col min="14339" max="14339" width="35.44140625" style="37" customWidth="1"/>
    <col min="14340" max="14351" width="12.6640625" style="37" bestFit="1" customWidth="1"/>
    <col min="14352" max="14352" width="19" style="37" customWidth="1"/>
    <col min="14353" max="14353" width="4.6640625" style="37" customWidth="1"/>
    <col min="14354" max="14354" width="15.6640625" style="37" customWidth="1"/>
    <col min="14355" max="14593" width="9.109375" style="37"/>
    <col min="14594" max="14594" width="4.109375" style="37" customWidth="1"/>
    <col min="14595" max="14595" width="35.44140625" style="37" customWidth="1"/>
    <col min="14596" max="14607" width="12.6640625" style="37" bestFit="1" customWidth="1"/>
    <col min="14608" max="14608" width="19" style="37" customWidth="1"/>
    <col min="14609" max="14609" width="4.6640625" style="37" customWidth="1"/>
    <col min="14610" max="14610" width="15.6640625" style="37" customWidth="1"/>
    <col min="14611" max="14849" width="9.109375" style="37"/>
    <col min="14850" max="14850" width="4.109375" style="37" customWidth="1"/>
    <col min="14851" max="14851" width="35.44140625" style="37" customWidth="1"/>
    <col min="14852" max="14863" width="12.6640625" style="37" bestFit="1" customWidth="1"/>
    <col min="14864" max="14864" width="19" style="37" customWidth="1"/>
    <col min="14865" max="14865" width="4.6640625" style="37" customWidth="1"/>
    <col min="14866" max="14866" width="15.6640625" style="37" customWidth="1"/>
    <col min="14867" max="15105" width="9.109375" style="37"/>
    <col min="15106" max="15106" width="4.109375" style="37" customWidth="1"/>
    <col min="15107" max="15107" width="35.44140625" style="37" customWidth="1"/>
    <col min="15108" max="15119" width="12.6640625" style="37" bestFit="1" customWidth="1"/>
    <col min="15120" max="15120" width="19" style="37" customWidth="1"/>
    <col min="15121" max="15121" width="4.6640625" style="37" customWidth="1"/>
    <col min="15122" max="15122" width="15.6640625" style="37" customWidth="1"/>
    <col min="15123" max="15361" width="9.109375" style="37"/>
    <col min="15362" max="15362" width="4.109375" style="37" customWidth="1"/>
    <col min="15363" max="15363" width="35.44140625" style="37" customWidth="1"/>
    <col min="15364" max="15375" width="12.6640625" style="37" bestFit="1" customWidth="1"/>
    <col min="15376" max="15376" width="19" style="37" customWidth="1"/>
    <col min="15377" max="15377" width="4.6640625" style="37" customWidth="1"/>
    <col min="15378" max="15378" width="15.6640625" style="37" customWidth="1"/>
    <col min="15379" max="15617" width="9.109375" style="37"/>
    <col min="15618" max="15618" width="4.109375" style="37" customWidth="1"/>
    <col min="15619" max="15619" width="35.44140625" style="37" customWidth="1"/>
    <col min="15620" max="15631" width="12.6640625" style="37" bestFit="1" customWidth="1"/>
    <col min="15632" max="15632" width="19" style="37" customWidth="1"/>
    <col min="15633" max="15633" width="4.6640625" style="37" customWidth="1"/>
    <col min="15634" max="15634" width="15.6640625" style="37" customWidth="1"/>
    <col min="15635" max="15873" width="9.109375" style="37"/>
    <col min="15874" max="15874" width="4.109375" style="37" customWidth="1"/>
    <col min="15875" max="15875" width="35.44140625" style="37" customWidth="1"/>
    <col min="15876" max="15887" width="12.6640625" style="37" bestFit="1" customWidth="1"/>
    <col min="15888" max="15888" width="19" style="37" customWidth="1"/>
    <col min="15889" max="15889" width="4.6640625" style="37" customWidth="1"/>
    <col min="15890" max="15890" width="15.6640625" style="37" customWidth="1"/>
    <col min="15891" max="16129" width="9.109375" style="37"/>
    <col min="16130" max="16130" width="4.109375" style="37" customWidth="1"/>
    <col min="16131" max="16131" width="35.44140625" style="37" customWidth="1"/>
    <col min="16132" max="16143" width="12.6640625" style="37" bestFit="1" customWidth="1"/>
    <col min="16144" max="16144" width="19" style="37" customWidth="1"/>
    <col min="16145" max="16145" width="4.6640625" style="37" customWidth="1"/>
    <col min="16146" max="16146" width="15.6640625" style="37" customWidth="1"/>
    <col min="16147" max="16384" width="9.109375" style="37"/>
  </cols>
  <sheetData>
    <row r="1" spans="1:19">
      <c r="A1" s="8">
        <f>+'N2-01-REN - Balanço EE'!A1+1</f>
        <v>2</v>
      </c>
    </row>
    <row r="2" spans="1:19" ht="15.6">
      <c r="C2" s="625" t="str">
        <f>Índice!D8</f>
        <v>Quadro N2-02-REN - Quantidades e faturação_GGS</v>
      </c>
      <c r="D2" s="625"/>
      <c r="E2" s="625"/>
      <c r="F2" s="625"/>
      <c r="G2" s="625"/>
      <c r="H2" s="625"/>
      <c r="I2" s="625"/>
    </row>
    <row r="3" spans="1:19" s="38" customForma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Q3" s="37"/>
    </row>
    <row r="4" spans="1:19">
      <c r="P4" s="39" t="s">
        <v>209</v>
      </c>
    </row>
    <row r="5" spans="1:19" s="38" customFormat="1" ht="4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9" s="38" customFormat="1" ht="27" customHeight="1">
      <c r="A6" s="37"/>
      <c r="B6" s="37"/>
      <c r="C6" s="40" t="s">
        <v>302</v>
      </c>
      <c r="D6" s="41" t="s">
        <v>210</v>
      </c>
      <c r="E6" s="41" t="s">
        <v>211</v>
      </c>
      <c r="F6" s="41" t="s">
        <v>212</v>
      </c>
      <c r="G6" s="41" t="s">
        <v>213</v>
      </c>
      <c r="H6" s="41" t="s">
        <v>214</v>
      </c>
      <c r="I6" s="41" t="s">
        <v>215</v>
      </c>
      <c r="J6" s="41" t="s">
        <v>216</v>
      </c>
      <c r="K6" s="41" t="s">
        <v>217</v>
      </c>
      <c r="L6" s="41" t="s">
        <v>218</v>
      </c>
      <c r="M6" s="41" t="s">
        <v>219</v>
      </c>
      <c r="N6" s="41" t="s">
        <v>220</v>
      </c>
      <c r="O6" s="41" t="s">
        <v>221</v>
      </c>
      <c r="P6" s="42" t="s">
        <v>333</v>
      </c>
      <c r="Q6" s="37"/>
    </row>
    <row r="7" spans="1:19" s="38" customFormat="1" ht="14.25" customHeight="1">
      <c r="A7" s="37"/>
      <c r="B7" s="37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3"/>
      <c r="Q7" s="37"/>
    </row>
    <row r="8" spans="1:19" s="38" customFormat="1">
      <c r="A8" s="37"/>
      <c r="B8" s="37"/>
      <c r="C8" s="45" t="s">
        <v>290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8"/>
      <c r="S8" s="49"/>
    </row>
    <row r="9" spans="1:19" s="38" customFormat="1">
      <c r="C9" s="45" t="s">
        <v>291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8"/>
      <c r="S9" s="49"/>
    </row>
    <row r="10" spans="1:19" s="38" customFormat="1">
      <c r="C10" s="45" t="s">
        <v>292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8"/>
    </row>
    <row r="11" spans="1:19" s="38" customFormat="1">
      <c r="C11" s="45" t="s">
        <v>293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8"/>
    </row>
    <row r="12" spans="1:19" s="38" customFormat="1">
      <c r="A12" s="37"/>
      <c r="B12" s="3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48"/>
      <c r="S12" s="52"/>
    </row>
    <row r="13" spans="1:19" s="58" customFormat="1" ht="18.75" customHeight="1" thickBot="1">
      <c r="A13" s="53"/>
      <c r="B13" s="53"/>
      <c r="C13" s="54" t="s">
        <v>113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3"/>
      <c r="R13" s="57"/>
    </row>
    <row r="14" spans="1:19" s="38" customFormat="1" ht="14.4" thickTop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9" s="38" customForma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8"/>
      <c r="Q15" s="37"/>
    </row>
    <row r="17" spans="1:17">
      <c r="P17" s="39" t="s">
        <v>260</v>
      </c>
    </row>
    <row r="18" spans="1:17" s="38" customFormat="1" ht="4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38" customFormat="1" ht="27" customHeight="1">
      <c r="A19" s="37"/>
      <c r="B19" s="37"/>
      <c r="C19" s="40" t="s">
        <v>303</v>
      </c>
      <c r="D19" s="41" t="s">
        <v>210</v>
      </c>
      <c r="E19" s="41" t="s">
        <v>211</v>
      </c>
      <c r="F19" s="41" t="s">
        <v>212</v>
      </c>
      <c r="G19" s="41" t="s">
        <v>213</v>
      </c>
      <c r="H19" s="41" t="s">
        <v>214</v>
      </c>
      <c r="I19" s="41" t="s">
        <v>215</v>
      </c>
      <c r="J19" s="41" t="s">
        <v>216</v>
      </c>
      <c r="K19" s="41" t="s">
        <v>217</v>
      </c>
      <c r="L19" s="41" t="s">
        <v>218</v>
      </c>
      <c r="M19" s="41" t="s">
        <v>219</v>
      </c>
      <c r="N19" s="41" t="s">
        <v>220</v>
      </c>
      <c r="O19" s="41" t="s">
        <v>221</v>
      </c>
      <c r="P19" s="42" t="str">
        <f>P6</f>
        <v>t-2</v>
      </c>
      <c r="Q19" s="37"/>
    </row>
    <row r="20" spans="1:17" s="38" customFormat="1" ht="14.25" customHeight="1">
      <c r="A20" s="37"/>
      <c r="B20" s="37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3"/>
      <c r="Q20" s="37"/>
    </row>
    <row r="21" spans="1:17">
      <c r="C21" s="37" t="s">
        <v>294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7">
      <c r="C22" s="37" t="s">
        <v>295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7">
      <c r="C23" s="37" t="s">
        <v>296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7">
      <c r="C24" s="37" t="s">
        <v>297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7" ht="8.25" customHeight="1"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7" s="58" customFormat="1" ht="18.75" customHeight="1" thickBot="1">
      <c r="A26" s="53"/>
      <c r="B26" s="53"/>
      <c r="C26" s="54" t="s">
        <v>259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3"/>
    </row>
    <row r="27" spans="1:17" ht="14.4" thickTop="1"/>
    <row r="29" spans="1:17">
      <c r="O29" s="37" t="s">
        <v>323</v>
      </c>
      <c r="P29" s="60"/>
    </row>
  </sheetData>
  <mergeCells count="1">
    <mergeCell ref="C2:I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&amp;L29/04/2015&amp;R&amp;F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4"/>
  <sheetViews>
    <sheetView showGridLines="0" zoomScale="80" zoomScaleNormal="80" workbookViewId="0"/>
  </sheetViews>
  <sheetFormatPr defaultRowHeight="13.8"/>
  <cols>
    <col min="1" max="1" width="9.109375" style="37"/>
    <col min="2" max="2" width="7.33203125" style="37" customWidth="1"/>
    <col min="3" max="3" width="52.6640625" style="37" customWidth="1"/>
    <col min="4" max="15" width="14.33203125" style="37" bestFit="1" customWidth="1"/>
    <col min="16" max="16" width="17.33203125" style="37" customWidth="1"/>
    <col min="17" max="17" width="15.6640625" style="37" customWidth="1"/>
    <col min="18" max="18" width="17.44140625" style="37" customWidth="1"/>
    <col min="19" max="19" width="6.5546875" style="37" customWidth="1"/>
    <col min="20" max="20" width="4.5546875" style="37" bestFit="1" customWidth="1"/>
    <col min="21" max="21" width="6" style="37" customWidth="1"/>
    <col min="22" max="23" width="9.109375" style="37"/>
    <col min="24" max="24" width="5.33203125" style="37" customWidth="1"/>
    <col min="25" max="32" width="11" style="37" customWidth="1"/>
    <col min="33" max="36" width="11" style="37" bestFit="1" customWidth="1"/>
    <col min="37" max="37" width="13.88671875" style="37" bestFit="1" customWidth="1"/>
    <col min="38" max="257" width="9.109375" style="37"/>
    <col min="258" max="258" width="6.33203125" style="37" customWidth="1"/>
    <col min="259" max="259" width="52.6640625" style="37" customWidth="1"/>
    <col min="260" max="271" width="12.6640625" style="37" bestFit="1" customWidth="1"/>
    <col min="272" max="273" width="15.6640625" style="37" customWidth="1"/>
    <col min="274" max="274" width="17.44140625" style="37" customWidth="1"/>
    <col min="275" max="275" width="6.5546875" style="37" customWidth="1"/>
    <col min="276" max="276" width="4.5546875" style="37" bestFit="1" customWidth="1"/>
    <col min="277" max="277" width="6" style="37" customWidth="1"/>
    <col min="278" max="279" width="9.109375" style="37"/>
    <col min="280" max="280" width="5.33203125" style="37" customWidth="1"/>
    <col min="281" max="288" width="11" style="37" customWidth="1"/>
    <col min="289" max="292" width="11" style="37" bestFit="1" customWidth="1"/>
    <col min="293" max="293" width="13.88671875" style="37" bestFit="1" customWidth="1"/>
    <col min="294" max="513" width="9.109375" style="37"/>
    <col min="514" max="514" width="6.33203125" style="37" customWidth="1"/>
    <col min="515" max="515" width="52.6640625" style="37" customWidth="1"/>
    <col min="516" max="527" width="12.6640625" style="37" bestFit="1" customWidth="1"/>
    <col min="528" max="529" width="15.6640625" style="37" customWidth="1"/>
    <col min="530" max="530" width="17.44140625" style="37" customWidth="1"/>
    <col min="531" max="531" width="6.5546875" style="37" customWidth="1"/>
    <col min="532" max="532" width="4.5546875" style="37" bestFit="1" customWidth="1"/>
    <col min="533" max="533" width="6" style="37" customWidth="1"/>
    <col min="534" max="535" width="9.109375" style="37"/>
    <col min="536" max="536" width="5.33203125" style="37" customWidth="1"/>
    <col min="537" max="544" width="11" style="37" customWidth="1"/>
    <col min="545" max="548" width="11" style="37" bestFit="1" customWidth="1"/>
    <col min="549" max="549" width="13.88671875" style="37" bestFit="1" customWidth="1"/>
    <col min="550" max="769" width="9.109375" style="37"/>
    <col min="770" max="770" width="6.33203125" style="37" customWidth="1"/>
    <col min="771" max="771" width="52.6640625" style="37" customWidth="1"/>
    <col min="772" max="783" width="12.6640625" style="37" bestFit="1" customWidth="1"/>
    <col min="784" max="785" width="15.6640625" style="37" customWidth="1"/>
    <col min="786" max="786" width="17.44140625" style="37" customWidth="1"/>
    <col min="787" max="787" width="6.5546875" style="37" customWidth="1"/>
    <col min="788" max="788" width="4.5546875" style="37" bestFit="1" customWidth="1"/>
    <col min="789" max="789" width="6" style="37" customWidth="1"/>
    <col min="790" max="791" width="9.109375" style="37"/>
    <col min="792" max="792" width="5.33203125" style="37" customWidth="1"/>
    <col min="793" max="800" width="11" style="37" customWidth="1"/>
    <col min="801" max="804" width="11" style="37" bestFit="1" customWidth="1"/>
    <col min="805" max="805" width="13.88671875" style="37" bestFit="1" customWidth="1"/>
    <col min="806" max="1025" width="9.109375" style="37"/>
    <col min="1026" max="1026" width="6.33203125" style="37" customWidth="1"/>
    <col min="1027" max="1027" width="52.6640625" style="37" customWidth="1"/>
    <col min="1028" max="1039" width="12.6640625" style="37" bestFit="1" customWidth="1"/>
    <col min="1040" max="1041" width="15.6640625" style="37" customWidth="1"/>
    <col min="1042" max="1042" width="17.44140625" style="37" customWidth="1"/>
    <col min="1043" max="1043" width="6.5546875" style="37" customWidth="1"/>
    <col min="1044" max="1044" width="4.5546875" style="37" bestFit="1" customWidth="1"/>
    <col min="1045" max="1045" width="6" style="37" customWidth="1"/>
    <col min="1046" max="1047" width="9.109375" style="37"/>
    <col min="1048" max="1048" width="5.33203125" style="37" customWidth="1"/>
    <col min="1049" max="1056" width="11" style="37" customWidth="1"/>
    <col min="1057" max="1060" width="11" style="37" bestFit="1" customWidth="1"/>
    <col min="1061" max="1061" width="13.88671875" style="37" bestFit="1" customWidth="1"/>
    <col min="1062" max="1281" width="9.109375" style="37"/>
    <col min="1282" max="1282" width="6.33203125" style="37" customWidth="1"/>
    <col min="1283" max="1283" width="52.6640625" style="37" customWidth="1"/>
    <col min="1284" max="1295" width="12.6640625" style="37" bestFit="1" customWidth="1"/>
    <col min="1296" max="1297" width="15.6640625" style="37" customWidth="1"/>
    <col min="1298" max="1298" width="17.44140625" style="37" customWidth="1"/>
    <col min="1299" max="1299" width="6.5546875" style="37" customWidth="1"/>
    <col min="1300" max="1300" width="4.5546875" style="37" bestFit="1" customWidth="1"/>
    <col min="1301" max="1301" width="6" style="37" customWidth="1"/>
    <col min="1302" max="1303" width="9.109375" style="37"/>
    <col min="1304" max="1304" width="5.33203125" style="37" customWidth="1"/>
    <col min="1305" max="1312" width="11" style="37" customWidth="1"/>
    <col min="1313" max="1316" width="11" style="37" bestFit="1" customWidth="1"/>
    <col min="1317" max="1317" width="13.88671875" style="37" bestFit="1" customWidth="1"/>
    <col min="1318" max="1537" width="9.109375" style="37"/>
    <col min="1538" max="1538" width="6.33203125" style="37" customWidth="1"/>
    <col min="1539" max="1539" width="52.6640625" style="37" customWidth="1"/>
    <col min="1540" max="1551" width="12.6640625" style="37" bestFit="1" customWidth="1"/>
    <col min="1552" max="1553" width="15.6640625" style="37" customWidth="1"/>
    <col min="1554" max="1554" width="17.44140625" style="37" customWidth="1"/>
    <col min="1555" max="1555" width="6.5546875" style="37" customWidth="1"/>
    <col min="1556" max="1556" width="4.5546875" style="37" bestFit="1" customWidth="1"/>
    <col min="1557" max="1557" width="6" style="37" customWidth="1"/>
    <col min="1558" max="1559" width="9.109375" style="37"/>
    <col min="1560" max="1560" width="5.33203125" style="37" customWidth="1"/>
    <col min="1561" max="1568" width="11" style="37" customWidth="1"/>
    <col min="1569" max="1572" width="11" style="37" bestFit="1" customWidth="1"/>
    <col min="1573" max="1573" width="13.88671875" style="37" bestFit="1" customWidth="1"/>
    <col min="1574" max="1793" width="9.109375" style="37"/>
    <col min="1794" max="1794" width="6.33203125" style="37" customWidth="1"/>
    <col min="1795" max="1795" width="52.6640625" style="37" customWidth="1"/>
    <col min="1796" max="1807" width="12.6640625" style="37" bestFit="1" customWidth="1"/>
    <col min="1808" max="1809" width="15.6640625" style="37" customWidth="1"/>
    <col min="1810" max="1810" width="17.44140625" style="37" customWidth="1"/>
    <col min="1811" max="1811" width="6.5546875" style="37" customWidth="1"/>
    <col min="1812" max="1812" width="4.5546875" style="37" bestFit="1" customWidth="1"/>
    <col min="1813" max="1813" width="6" style="37" customWidth="1"/>
    <col min="1814" max="1815" width="9.109375" style="37"/>
    <col min="1816" max="1816" width="5.33203125" style="37" customWidth="1"/>
    <col min="1817" max="1824" width="11" style="37" customWidth="1"/>
    <col min="1825" max="1828" width="11" style="37" bestFit="1" customWidth="1"/>
    <col min="1829" max="1829" width="13.88671875" style="37" bestFit="1" customWidth="1"/>
    <col min="1830" max="2049" width="9.109375" style="37"/>
    <col min="2050" max="2050" width="6.33203125" style="37" customWidth="1"/>
    <col min="2051" max="2051" width="52.6640625" style="37" customWidth="1"/>
    <col min="2052" max="2063" width="12.6640625" style="37" bestFit="1" customWidth="1"/>
    <col min="2064" max="2065" width="15.6640625" style="37" customWidth="1"/>
    <col min="2066" max="2066" width="17.44140625" style="37" customWidth="1"/>
    <col min="2067" max="2067" width="6.5546875" style="37" customWidth="1"/>
    <col min="2068" max="2068" width="4.5546875" style="37" bestFit="1" customWidth="1"/>
    <col min="2069" max="2069" width="6" style="37" customWidth="1"/>
    <col min="2070" max="2071" width="9.109375" style="37"/>
    <col min="2072" max="2072" width="5.33203125" style="37" customWidth="1"/>
    <col min="2073" max="2080" width="11" style="37" customWidth="1"/>
    <col min="2081" max="2084" width="11" style="37" bestFit="1" customWidth="1"/>
    <col min="2085" max="2085" width="13.88671875" style="37" bestFit="1" customWidth="1"/>
    <col min="2086" max="2305" width="9.109375" style="37"/>
    <col min="2306" max="2306" width="6.33203125" style="37" customWidth="1"/>
    <col min="2307" max="2307" width="52.6640625" style="37" customWidth="1"/>
    <col min="2308" max="2319" width="12.6640625" style="37" bestFit="1" customWidth="1"/>
    <col min="2320" max="2321" width="15.6640625" style="37" customWidth="1"/>
    <col min="2322" max="2322" width="17.44140625" style="37" customWidth="1"/>
    <col min="2323" max="2323" width="6.5546875" style="37" customWidth="1"/>
    <col min="2324" max="2324" width="4.5546875" style="37" bestFit="1" customWidth="1"/>
    <col min="2325" max="2325" width="6" style="37" customWidth="1"/>
    <col min="2326" max="2327" width="9.109375" style="37"/>
    <col min="2328" max="2328" width="5.33203125" style="37" customWidth="1"/>
    <col min="2329" max="2336" width="11" style="37" customWidth="1"/>
    <col min="2337" max="2340" width="11" style="37" bestFit="1" customWidth="1"/>
    <col min="2341" max="2341" width="13.88671875" style="37" bestFit="1" customWidth="1"/>
    <col min="2342" max="2561" width="9.109375" style="37"/>
    <col min="2562" max="2562" width="6.33203125" style="37" customWidth="1"/>
    <col min="2563" max="2563" width="52.6640625" style="37" customWidth="1"/>
    <col min="2564" max="2575" width="12.6640625" style="37" bestFit="1" customWidth="1"/>
    <col min="2576" max="2577" width="15.6640625" style="37" customWidth="1"/>
    <col min="2578" max="2578" width="17.44140625" style="37" customWidth="1"/>
    <col min="2579" max="2579" width="6.5546875" style="37" customWidth="1"/>
    <col min="2580" max="2580" width="4.5546875" style="37" bestFit="1" customWidth="1"/>
    <col min="2581" max="2581" width="6" style="37" customWidth="1"/>
    <col min="2582" max="2583" width="9.109375" style="37"/>
    <col min="2584" max="2584" width="5.33203125" style="37" customWidth="1"/>
    <col min="2585" max="2592" width="11" style="37" customWidth="1"/>
    <col min="2593" max="2596" width="11" style="37" bestFit="1" customWidth="1"/>
    <col min="2597" max="2597" width="13.88671875" style="37" bestFit="1" customWidth="1"/>
    <col min="2598" max="2817" width="9.109375" style="37"/>
    <col min="2818" max="2818" width="6.33203125" style="37" customWidth="1"/>
    <col min="2819" max="2819" width="52.6640625" style="37" customWidth="1"/>
    <col min="2820" max="2831" width="12.6640625" style="37" bestFit="1" customWidth="1"/>
    <col min="2832" max="2833" width="15.6640625" style="37" customWidth="1"/>
    <col min="2834" max="2834" width="17.44140625" style="37" customWidth="1"/>
    <col min="2835" max="2835" width="6.5546875" style="37" customWidth="1"/>
    <col min="2836" max="2836" width="4.5546875" style="37" bestFit="1" customWidth="1"/>
    <col min="2837" max="2837" width="6" style="37" customWidth="1"/>
    <col min="2838" max="2839" width="9.109375" style="37"/>
    <col min="2840" max="2840" width="5.33203125" style="37" customWidth="1"/>
    <col min="2841" max="2848" width="11" style="37" customWidth="1"/>
    <col min="2849" max="2852" width="11" style="37" bestFit="1" customWidth="1"/>
    <col min="2853" max="2853" width="13.88671875" style="37" bestFit="1" customWidth="1"/>
    <col min="2854" max="3073" width="9.109375" style="37"/>
    <col min="3074" max="3074" width="6.33203125" style="37" customWidth="1"/>
    <col min="3075" max="3075" width="52.6640625" style="37" customWidth="1"/>
    <col min="3076" max="3087" width="12.6640625" style="37" bestFit="1" customWidth="1"/>
    <col min="3088" max="3089" width="15.6640625" style="37" customWidth="1"/>
    <col min="3090" max="3090" width="17.44140625" style="37" customWidth="1"/>
    <col min="3091" max="3091" width="6.5546875" style="37" customWidth="1"/>
    <col min="3092" max="3092" width="4.5546875" style="37" bestFit="1" customWidth="1"/>
    <col min="3093" max="3093" width="6" style="37" customWidth="1"/>
    <col min="3094" max="3095" width="9.109375" style="37"/>
    <col min="3096" max="3096" width="5.33203125" style="37" customWidth="1"/>
    <col min="3097" max="3104" width="11" style="37" customWidth="1"/>
    <col min="3105" max="3108" width="11" style="37" bestFit="1" customWidth="1"/>
    <col min="3109" max="3109" width="13.88671875" style="37" bestFit="1" customWidth="1"/>
    <col min="3110" max="3329" width="9.109375" style="37"/>
    <col min="3330" max="3330" width="6.33203125" style="37" customWidth="1"/>
    <col min="3331" max="3331" width="52.6640625" style="37" customWidth="1"/>
    <col min="3332" max="3343" width="12.6640625" style="37" bestFit="1" customWidth="1"/>
    <col min="3344" max="3345" width="15.6640625" style="37" customWidth="1"/>
    <col min="3346" max="3346" width="17.44140625" style="37" customWidth="1"/>
    <col min="3347" max="3347" width="6.5546875" style="37" customWidth="1"/>
    <col min="3348" max="3348" width="4.5546875" style="37" bestFit="1" customWidth="1"/>
    <col min="3349" max="3349" width="6" style="37" customWidth="1"/>
    <col min="3350" max="3351" width="9.109375" style="37"/>
    <col min="3352" max="3352" width="5.33203125" style="37" customWidth="1"/>
    <col min="3353" max="3360" width="11" style="37" customWidth="1"/>
    <col min="3361" max="3364" width="11" style="37" bestFit="1" customWidth="1"/>
    <col min="3365" max="3365" width="13.88671875" style="37" bestFit="1" customWidth="1"/>
    <col min="3366" max="3585" width="9.109375" style="37"/>
    <col min="3586" max="3586" width="6.33203125" style="37" customWidth="1"/>
    <col min="3587" max="3587" width="52.6640625" style="37" customWidth="1"/>
    <col min="3588" max="3599" width="12.6640625" style="37" bestFit="1" customWidth="1"/>
    <col min="3600" max="3601" width="15.6640625" style="37" customWidth="1"/>
    <col min="3602" max="3602" width="17.44140625" style="37" customWidth="1"/>
    <col min="3603" max="3603" width="6.5546875" style="37" customWidth="1"/>
    <col min="3604" max="3604" width="4.5546875" style="37" bestFit="1" customWidth="1"/>
    <col min="3605" max="3605" width="6" style="37" customWidth="1"/>
    <col min="3606" max="3607" width="9.109375" style="37"/>
    <col min="3608" max="3608" width="5.33203125" style="37" customWidth="1"/>
    <col min="3609" max="3616" width="11" style="37" customWidth="1"/>
    <col min="3617" max="3620" width="11" style="37" bestFit="1" customWidth="1"/>
    <col min="3621" max="3621" width="13.88671875" style="37" bestFit="1" customWidth="1"/>
    <col min="3622" max="3841" width="9.109375" style="37"/>
    <col min="3842" max="3842" width="6.33203125" style="37" customWidth="1"/>
    <col min="3843" max="3843" width="52.6640625" style="37" customWidth="1"/>
    <col min="3844" max="3855" width="12.6640625" style="37" bestFit="1" customWidth="1"/>
    <col min="3856" max="3857" width="15.6640625" style="37" customWidth="1"/>
    <col min="3858" max="3858" width="17.44140625" style="37" customWidth="1"/>
    <col min="3859" max="3859" width="6.5546875" style="37" customWidth="1"/>
    <col min="3860" max="3860" width="4.5546875" style="37" bestFit="1" customWidth="1"/>
    <col min="3861" max="3861" width="6" style="37" customWidth="1"/>
    <col min="3862" max="3863" width="9.109375" style="37"/>
    <col min="3864" max="3864" width="5.33203125" style="37" customWidth="1"/>
    <col min="3865" max="3872" width="11" style="37" customWidth="1"/>
    <col min="3873" max="3876" width="11" style="37" bestFit="1" customWidth="1"/>
    <col min="3877" max="3877" width="13.88671875" style="37" bestFit="1" customWidth="1"/>
    <col min="3878" max="4097" width="9.109375" style="37"/>
    <col min="4098" max="4098" width="6.33203125" style="37" customWidth="1"/>
    <col min="4099" max="4099" width="52.6640625" style="37" customWidth="1"/>
    <col min="4100" max="4111" width="12.6640625" style="37" bestFit="1" customWidth="1"/>
    <col min="4112" max="4113" width="15.6640625" style="37" customWidth="1"/>
    <col min="4114" max="4114" width="17.44140625" style="37" customWidth="1"/>
    <col min="4115" max="4115" width="6.5546875" style="37" customWidth="1"/>
    <col min="4116" max="4116" width="4.5546875" style="37" bestFit="1" customWidth="1"/>
    <col min="4117" max="4117" width="6" style="37" customWidth="1"/>
    <col min="4118" max="4119" width="9.109375" style="37"/>
    <col min="4120" max="4120" width="5.33203125" style="37" customWidth="1"/>
    <col min="4121" max="4128" width="11" style="37" customWidth="1"/>
    <col min="4129" max="4132" width="11" style="37" bestFit="1" customWidth="1"/>
    <col min="4133" max="4133" width="13.88671875" style="37" bestFit="1" customWidth="1"/>
    <col min="4134" max="4353" width="9.109375" style="37"/>
    <col min="4354" max="4354" width="6.33203125" style="37" customWidth="1"/>
    <col min="4355" max="4355" width="52.6640625" style="37" customWidth="1"/>
    <col min="4356" max="4367" width="12.6640625" style="37" bestFit="1" customWidth="1"/>
    <col min="4368" max="4369" width="15.6640625" style="37" customWidth="1"/>
    <col min="4370" max="4370" width="17.44140625" style="37" customWidth="1"/>
    <col min="4371" max="4371" width="6.5546875" style="37" customWidth="1"/>
    <col min="4372" max="4372" width="4.5546875" style="37" bestFit="1" customWidth="1"/>
    <col min="4373" max="4373" width="6" style="37" customWidth="1"/>
    <col min="4374" max="4375" width="9.109375" style="37"/>
    <col min="4376" max="4376" width="5.33203125" style="37" customWidth="1"/>
    <col min="4377" max="4384" width="11" style="37" customWidth="1"/>
    <col min="4385" max="4388" width="11" style="37" bestFit="1" customWidth="1"/>
    <col min="4389" max="4389" width="13.88671875" style="37" bestFit="1" customWidth="1"/>
    <col min="4390" max="4609" width="9.109375" style="37"/>
    <col min="4610" max="4610" width="6.33203125" style="37" customWidth="1"/>
    <col min="4611" max="4611" width="52.6640625" style="37" customWidth="1"/>
    <col min="4612" max="4623" width="12.6640625" style="37" bestFit="1" customWidth="1"/>
    <col min="4624" max="4625" width="15.6640625" style="37" customWidth="1"/>
    <col min="4626" max="4626" width="17.44140625" style="37" customWidth="1"/>
    <col min="4627" max="4627" width="6.5546875" style="37" customWidth="1"/>
    <col min="4628" max="4628" width="4.5546875" style="37" bestFit="1" customWidth="1"/>
    <col min="4629" max="4629" width="6" style="37" customWidth="1"/>
    <col min="4630" max="4631" width="9.109375" style="37"/>
    <col min="4632" max="4632" width="5.33203125" style="37" customWidth="1"/>
    <col min="4633" max="4640" width="11" style="37" customWidth="1"/>
    <col min="4641" max="4644" width="11" style="37" bestFit="1" customWidth="1"/>
    <col min="4645" max="4645" width="13.88671875" style="37" bestFit="1" customWidth="1"/>
    <col min="4646" max="4865" width="9.109375" style="37"/>
    <col min="4866" max="4866" width="6.33203125" style="37" customWidth="1"/>
    <col min="4867" max="4867" width="52.6640625" style="37" customWidth="1"/>
    <col min="4868" max="4879" width="12.6640625" style="37" bestFit="1" customWidth="1"/>
    <col min="4880" max="4881" width="15.6640625" style="37" customWidth="1"/>
    <col min="4882" max="4882" width="17.44140625" style="37" customWidth="1"/>
    <col min="4883" max="4883" width="6.5546875" style="37" customWidth="1"/>
    <col min="4884" max="4884" width="4.5546875" style="37" bestFit="1" customWidth="1"/>
    <col min="4885" max="4885" width="6" style="37" customWidth="1"/>
    <col min="4886" max="4887" width="9.109375" style="37"/>
    <col min="4888" max="4888" width="5.33203125" style="37" customWidth="1"/>
    <col min="4889" max="4896" width="11" style="37" customWidth="1"/>
    <col min="4897" max="4900" width="11" style="37" bestFit="1" customWidth="1"/>
    <col min="4901" max="4901" width="13.88671875" style="37" bestFit="1" customWidth="1"/>
    <col min="4902" max="5121" width="9.109375" style="37"/>
    <col min="5122" max="5122" width="6.33203125" style="37" customWidth="1"/>
    <col min="5123" max="5123" width="52.6640625" style="37" customWidth="1"/>
    <col min="5124" max="5135" width="12.6640625" style="37" bestFit="1" customWidth="1"/>
    <col min="5136" max="5137" width="15.6640625" style="37" customWidth="1"/>
    <col min="5138" max="5138" width="17.44140625" style="37" customWidth="1"/>
    <col min="5139" max="5139" width="6.5546875" style="37" customWidth="1"/>
    <col min="5140" max="5140" width="4.5546875" style="37" bestFit="1" customWidth="1"/>
    <col min="5141" max="5141" width="6" style="37" customWidth="1"/>
    <col min="5142" max="5143" width="9.109375" style="37"/>
    <col min="5144" max="5144" width="5.33203125" style="37" customWidth="1"/>
    <col min="5145" max="5152" width="11" style="37" customWidth="1"/>
    <col min="5153" max="5156" width="11" style="37" bestFit="1" customWidth="1"/>
    <col min="5157" max="5157" width="13.88671875" style="37" bestFit="1" customWidth="1"/>
    <col min="5158" max="5377" width="9.109375" style="37"/>
    <col min="5378" max="5378" width="6.33203125" style="37" customWidth="1"/>
    <col min="5379" max="5379" width="52.6640625" style="37" customWidth="1"/>
    <col min="5380" max="5391" width="12.6640625" style="37" bestFit="1" customWidth="1"/>
    <col min="5392" max="5393" width="15.6640625" style="37" customWidth="1"/>
    <col min="5394" max="5394" width="17.44140625" style="37" customWidth="1"/>
    <col min="5395" max="5395" width="6.5546875" style="37" customWidth="1"/>
    <col min="5396" max="5396" width="4.5546875" style="37" bestFit="1" customWidth="1"/>
    <col min="5397" max="5397" width="6" style="37" customWidth="1"/>
    <col min="5398" max="5399" width="9.109375" style="37"/>
    <col min="5400" max="5400" width="5.33203125" style="37" customWidth="1"/>
    <col min="5401" max="5408" width="11" style="37" customWidth="1"/>
    <col min="5409" max="5412" width="11" style="37" bestFit="1" customWidth="1"/>
    <col min="5413" max="5413" width="13.88671875" style="37" bestFit="1" customWidth="1"/>
    <col min="5414" max="5633" width="9.109375" style="37"/>
    <col min="5634" max="5634" width="6.33203125" style="37" customWidth="1"/>
    <col min="5635" max="5635" width="52.6640625" style="37" customWidth="1"/>
    <col min="5636" max="5647" width="12.6640625" style="37" bestFit="1" customWidth="1"/>
    <col min="5648" max="5649" width="15.6640625" style="37" customWidth="1"/>
    <col min="5650" max="5650" width="17.44140625" style="37" customWidth="1"/>
    <col min="5651" max="5651" width="6.5546875" style="37" customWidth="1"/>
    <col min="5652" max="5652" width="4.5546875" style="37" bestFit="1" customWidth="1"/>
    <col min="5653" max="5653" width="6" style="37" customWidth="1"/>
    <col min="5654" max="5655" width="9.109375" style="37"/>
    <col min="5656" max="5656" width="5.33203125" style="37" customWidth="1"/>
    <col min="5657" max="5664" width="11" style="37" customWidth="1"/>
    <col min="5665" max="5668" width="11" style="37" bestFit="1" customWidth="1"/>
    <col min="5669" max="5669" width="13.88671875" style="37" bestFit="1" customWidth="1"/>
    <col min="5670" max="5889" width="9.109375" style="37"/>
    <col min="5890" max="5890" width="6.33203125" style="37" customWidth="1"/>
    <col min="5891" max="5891" width="52.6640625" style="37" customWidth="1"/>
    <col min="5892" max="5903" width="12.6640625" style="37" bestFit="1" customWidth="1"/>
    <col min="5904" max="5905" width="15.6640625" style="37" customWidth="1"/>
    <col min="5906" max="5906" width="17.44140625" style="37" customWidth="1"/>
    <col min="5907" max="5907" width="6.5546875" style="37" customWidth="1"/>
    <col min="5908" max="5908" width="4.5546875" style="37" bestFit="1" customWidth="1"/>
    <col min="5909" max="5909" width="6" style="37" customWidth="1"/>
    <col min="5910" max="5911" width="9.109375" style="37"/>
    <col min="5912" max="5912" width="5.33203125" style="37" customWidth="1"/>
    <col min="5913" max="5920" width="11" style="37" customWidth="1"/>
    <col min="5921" max="5924" width="11" style="37" bestFit="1" customWidth="1"/>
    <col min="5925" max="5925" width="13.88671875" style="37" bestFit="1" customWidth="1"/>
    <col min="5926" max="6145" width="9.109375" style="37"/>
    <col min="6146" max="6146" width="6.33203125" style="37" customWidth="1"/>
    <col min="6147" max="6147" width="52.6640625" style="37" customWidth="1"/>
    <col min="6148" max="6159" width="12.6640625" style="37" bestFit="1" customWidth="1"/>
    <col min="6160" max="6161" width="15.6640625" style="37" customWidth="1"/>
    <col min="6162" max="6162" width="17.44140625" style="37" customWidth="1"/>
    <col min="6163" max="6163" width="6.5546875" style="37" customWidth="1"/>
    <col min="6164" max="6164" width="4.5546875" style="37" bestFit="1" customWidth="1"/>
    <col min="6165" max="6165" width="6" style="37" customWidth="1"/>
    <col min="6166" max="6167" width="9.109375" style="37"/>
    <col min="6168" max="6168" width="5.33203125" style="37" customWidth="1"/>
    <col min="6169" max="6176" width="11" style="37" customWidth="1"/>
    <col min="6177" max="6180" width="11" style="37" bestFit="1" customWidth="1"/>
    <col min="6181" max="6181" width="13.88671875" style="37" bestFit="1" customWidth="1"/>
    <col min="6182" max="6401" width="9.109375" style="37"/>
    <col min="6402" max="6402" width="6.33203125" style="37" customWidth="1"/>
    <col min="6403" max="6403" width="52.6640625" style="37" customWidth="1"/>
    <col min="6404" max="6415" width="12.6640625" style="37" bestFit="1" customWidth="1"/>
    <col min="6416" max="6417" width="15.6640625" style="37" customWidth="1"/>
    <col min="6418" max="6418" width="17.44140625" style="37" customWidth="1"/>
    <col min="6419" max="6419" width="6.5546875" style="37" customWidth="1"/>
    <col min="6420" max="6420" width="4.5546875" style="37" bestFit="1" customWidth="1"/>
    <col min="6421" max="6421" width="6" style="37" customWidth="1"/>
    <col min="6422" max="6423" width="9.109375" style="37"/>
    <col min="6424" max="6424" width="5.33203125" style="37" customWidth="1"/>
    <col min="6425" max="6432" width="11" style="37" customWidth="1"/>
    <col min="6433" max="6436" width="11" style="37" bestFit="1" customWidth="1"/>
    <col min="6437" max="6437" width="13.88671875" style="37" bestFit="1" customWidth="1"/>
    <col min="6438" max="6657" width="9.109375" style="37"/>
    <col min="6658" max="6658" width="6.33203125" style="37" customWidth="1"/>
    <col min="6659" max="6659" width="52.6640625" style="37" customWidth="1"/>
    <col min="6660" max="6671" width="12.6640625" style="37" bestFit="1" customWidth="1"/>
    <col min="6672" max="6673" width="15.6640625" style="37" customWidth="1"/>
    <col min="6674" max="6674" width="17.44140625" style="37" customWidth="1"/>
    <col min="6675" max="6675" width="6.5546875" style="37" customWidth="1"/>
    <col min="6676" max="6676" width="4.5546875" style="37" bestFit="1" customWidth="1"/>
    <col min="6677" max="6677" width="6" style="37" customWidth="1"/>
    <col min="6678" max="6679" width="9.109375" style="37"/>
    <col min="6680" max="6680" width="5.33203125" style="37" customWidth="1"/>
    <col min="6681" max="6688" width="11" style="37" customWidth="1"/>
    <col min="6689" max="6692" width="11" style="37" bestFit="1" customWidth="1"/>
    <col min="6693" max="6693" width="13.88671875" style="37" bestFit="1" customWidth="1"/>
    <col min="6694" max="6913" width="9.109375" style="37"/>
    <col min="6914" max="6914" width="6.33203125" style="37" customWidth="1"/>
    <col min="6915" max="6915" width="52.6640625" style="37" customWidth="1"/>
    <col min="6916" max="6927" width="12.6640625" style="37" bestFit="1" customWidth="1"/>
    <col min="6928" max="6929" width="15.6640625" style="37" customWidth="1"/>
    <col min="6930" max="6930" width="17.44140625" style="37" customWidth="1"/>
    <col min="6931" max="6931" width="6.5546875" style="37" customWidth="1"/>
    <col min="6932" max="6932" width="4.5546875" style="37" bestFit="1" customWidth="1"/>
    <col min="6933" max="6933" width="6" style="37" customWidth="1"/>
    <col min="6934" max="6935" width="9.109375" style="37"/>
    <col min="6936" max="6936" width="5.33203125" style="37" customWidth="1"/>
    <col min="6937" max="6944" width="11" style="37" customWidth="1"/>
    <col min="6945" max="6948" width="11" style="37" bestFit="1" customWidth="1"/>
    <col min="6949" max="6949" width="13.88671875" style="37" bestFit="1" customWidth="1"/>
    <col min="6950" max="7169" width="9.109375" style="37"/>
    <col min="7170" max="7170" width="6.33203125" style="37" customWidth="1"/>
    <col min="7171" max="7171" width="52.6640625" style="37" customWidth="1"/>
    <col min="7172" max="7183" width="12.6640625" style="37" bestFit="1" customWidth="1"/>
    <col min="7184" max="7185" width="15.6640625" style="37" customWidth="1"/>
    <col min="7186" max="7186" width="17.44140625" style="37" customWidth="1"/>
    <col min="7187" max="7187" width="6.5546875" style="37" customWidth="1"/>
    <col min="7188" max="7188" width="4.5546875" style="37" bestFit="1" customWidth="1"/>
    <col min="7189" max="7189" width="6" style="37" customWidth="1"/>
    <col min="7190" max="7191" width="9.109375" style="37"/>
    <col min="7192" max="7192" width="5.33203125" style="37" customWidth="1"/>
    <col min="7193" max="7200" width="11" style="37" customWidth="1"/>
    <col min="7201" max="7204" width="11" style="37" bestFit="1" customWidth="1"/>
    <col min="7205" max="7205" width="13.88671875" style="37" bestFit="1" customWidth="1"/>
    <col min="7206" max="7425" width="9.109375" style="37"/>
    <col min="7426" max="7426" width="6.33203125" style="37" customWidth="1"/>
    <col min="7427" max="7427" width="52.6640625" style="37" customWidth="1"/>
    <col min="7428" max="7439" width="12.6640625" style="37" bestFit="1" customWidth="1"/>
    <col min="7440" max="7441" width="15.6640625" style="37" customWidth="1"/>
    <col min="7442" max="7442" width="17.44140625" style="37" customWidth="1"/>
    <col min="7443" max="7443" width="6.5546875" style="37" customWidth="1"/>
    <col min="7444" max="7444" width="4.5546875" style="37" bestFit="1" customWidth="1"/>
    <col min="7445" max="7445" width="6" style="37" customWidth="1"/>
    <col min="7446" max="7447" width="9.109375" style="37"/>
    <col min="7448" max="7448" width="5.33203125" style="37" customWidth="1"/>
    <col min="7449" max="7456" width="11" style="37" customWidth="1"/>
    <col min="7457" max="7460" width="11" style="37" bestFit="1" customWidth="1"/>
    <col min="7461" max="7461" width="13.88671875" style="37" bestFit="1" customWidth="1"/>
    <col min="7462" max="7681" width="9.109375" style="37"/>
    <col min="7682" max="7682" width="6.33203125" style="37" customWidth="1"/>
    <col min="7683" max="7683" width="52.6640625" style="37" customWidth="1"/>
    <col min="7684" max="7695" width="12.6640625" style="37" bestFit="1" customWidth="1"/>
    <col min="7696" max="7697" width="15.6640625" style="37" customWidth="1"/>
    <col min="7698" max="7698" width="17.44140625" style="37" customWidth="1"/>
    <col min="7699" max="7699" width="6.5546875" style="37" customWidth="1"/>
    <col min="7700" max="7700" width="4.5546875" style="37" bestFit="1" customWidth="1"/>
    <col min="7701" max="7701" width="6" style="37" customWidth="1"/>
    <col min="7702" max="7703" width="9.109375" style="37"/>
    <col min="7704" max="7704" width="5.33203125" style="37" customWidth="1"/>
    <col min="7705" max="7712" width="11" style="37" customWidth="1"/>
    <col min="7713" max="7716" width="11" style="37" bestFit="1" customWidth="1"/>
    <col min="7717" max="7717" width="13.88671875" style="37" bestFit="1" customWidth="1"/>
    <col min="7718" max="7937" width="9.109375" style="37"/>
    <col min="7938" max="7938" width="6.33203125" style="37" customWidth="1"/>
    <col min="7939" max="7939" width="52.6640625" style="37" customWidth="1"/>
    <col min="7940" max="7951" width="12.6640625" style="37" bestFit="1" customWidth="1"/>
    <col min="7952" max="7953" width="15.6640625" style="37" customWidth="1"/>
    <col min="7954" max="7954" width="17.44140625" style="37" customWidth="1"/>
    <col min="7955" max="7955" width="6.5546875" style="37" customWidth="1"/>
    <col min="7956" max="7956" width="4.5546875" style="37" bestFit="1" customWidth="1"/>
    <col min="7957" max="7957" width="6" style="37" customWidth="1"/>
    <col min="7958" max="7959" width="9.109375" style="37"/>
    <col min="7960" max="7960" width="5.33203125" style="37" customWidth="1"/>
    <col min="7961" max="7968" width="11" style="37" customWidth="1"/>
    <col min="7969" max="7972" width="11" style="37" bestFit="1" customWidth="1"/>
    <col min="7973" max="7973" width="13.88671875" style="37" bestFit="1" customWidth="1"/>
    <col min="7974" max="8193" width="9.109375" style="37"/>
    <col min="8194" max="8194" width="6.33203125" style="37" customWidth="1"/>
    <col min="8195" max="8195" width="52.6640625" style="37" customWidth="1"/>
    <col min="8196" max="8207" width="12.6640625" style="37" bestFit="1" customWidth="1"/>
    <col min="8208" max="8209" width="15.6640625" style="37" customWidth="1"/>
    <col min="8210" max="8210" width="17.44140625" style="37" customWidth="1"/>
    <col min="8211" max="8211" width="6.5546875" style="37" customWidth="1"/>
    <col min="8212" max="8212" width="4.5546875" style="37" bestFit="1" customWidth="1"/>
    <col min="8213" max="8213" width="6" style="37" customWidth="1"/>
    <col min="8214" max="8215" width="9.109375" style="37"/>
    <col min="8216" max="8216" width="5.33203125" style="37" customWidth="1"/>
    <col min="8217" max="8224" width="11" style="37" customWidth="1"/>
    <col min="8225" max="8228" width="11" style="37" bestFit="1" customWidth="1"/>
    <col min="8229" max="8229" width="13.88671875" style="37" bestFit="1" customWidth="1"/>
    <col min="8230" max="8449" width="9.109375" style="37"/>
    <col min="8450" max="8450" width="6.33203125" style="37" customWidth="1"/>
    <col min="8451" max="8451" width="52.6640625" style="37" customWidth="1"/>
    <col min="8452" max="8463" width="12.6640625" style="37" bestFit="1" customWidth="1"/>
    <col min="8464" max="8465" width="15.6640625" style="37" customWidth="1"/>
    <col min="8466" max="8466" width="17.44140625" style="37" customWidth="1"/>
    <col min="8467" max="8467" width="6.5546875" style="37" customWidth="1"/>
    <col min="8468" max="8468" width="4.5546875" style="37" bestFit="1" customWidth="1"/>
    <col min="8469" max="8469" width="6" style="37" customWidth="1"/>
    <col min="8470" max="8471" width="9.109375" style="37"/>
    <col min="8472" max="8472" width="5.33203125" style="37" customWidth="1"/>
    <col min="8473" max="8480" width="11" style="37" customWidth="1"/>
    <col min="8481" max="8484" width="11" style="37" bestFit="1" customWidth="1"/>
    <col min="8485" max="8485" width="13.88671875" style="37" bestFit="1" customWidth="1"/>
    <col min="8486" max="8705" width="9.109375" style="37"/>
    <col min="8706" max="8706" width="6.33203125" style="37" customWidth="1"/>
    <col min="8707" max="8707" width="52.6640625" style="37" customWidth="1"/>
    <col min="8708" max="8719" width="12.6640625" style="37" bestFit="1" customWidth="1"/>
    <col min="8720" max="8721" width="15.6640625" style="37" customWidth="1"/>
    <col min="8722" max="8722" width="17.44140625" style="37" customWidth="1"/>
    <col min="8723" max="8723" width="6.5546875" style="37" customWidth="1"/>
    <col min="8724" max="8724" width="4.5546875" style="37" bestFit="1" customWidth="1"/>
    <col min="8725" max="8725" width="6" style="37" customWidth="1"/>
    <col min="8726" max="8727" width="9.109375" style="37"/>
    <col min="8728" max="8728" width="5.33203125" style="37" customWidth="1"/>
    <col min="8729" max="8736" width="11" style="37" customWidth="1"/>
    <col min="8737" max="8740" width="11" style="37" bestFit="1" customWidth="1"/>
    <col min="8741" max="8741" width="13.88671875" style="37" bestFit="1" customWidth="1"/>
    <col min="8742" max="8961" width="9.109375" style="37"/>
    <col min="8962" max="8962" width="6.33203125" style="37" customWidth="1"/>
    <col min="8963" max="8963" width="52.6640625" style="37" customWidth="1"/>
    <col min="8964" max="8975" width="12.6640625" style="37" bestFit="1" customWidth="1"/>
    <col min="8976" max="8977" width="15.6640625" style="37" customWidth="1"/>
    <col min="8978" max="8978" width="17.44140625" style="37" customWidth="1"/>
    <col min="8979" max="8979" width="6.5546875" style="37" customWidth="1"/>
    <col min="8980" max="8980" width="4.5546875" style="37" bestFit="1" customWidth="1"/>
    <col min="8981" max="8981" width="6" style="37" customWidth="1"/>
    <col min="8982" max="8983" width="9.109375" style="37"/>
    <col min="8984" max="8984" width="5.33203125" style="37" customWidth="1"/>
    <col min="8985" max="8992" width="11" style="37" customWidth="1"/>
    <col min="8993" max="8996" width="11" style="37" bestFit="1" customWidth="1"/>
    <col min="8997" max="8997" width="13.88671875" style="37" bestFit="1" customWidth="1"/>
    <col min="8998" max="9217" width="9.109375" style="37"/>
    <col min="9218" max="9218" width="6.33203125" style="37" customWidth="1"/>
    <col min="9219" max="9219" width="52.6640625" style="37" customWidth="1"/>
    <col min="9220" max="9231" width="12.6640625" style="37" bestFit="1" customWidth="1"/>
    <col min="9232" max="9233" width="15.6640625" style="37" customWidth="1"/>
    <col min="9234" max="9234" width="17.44140625" style="37" customWidth="1"/>
    <col min="9235" max="9235" width="6.5546875" style="37" customWidth="1"/>
    <col min="9236" max="9236" width="4.5546875" style="37" bestFit="1" customWidth="1"/>
    <col min="9237" max="9237" width="6" style="37" customWidth="1"/>
    <col min="9238" max="9239" width="9.109375" style="37"/>
    <col min="9240" max="9240" width="5.33203125" style="37" customWidth="1"/>
    <col min="9241" max="9248" width="11" style="37" customWidth="1"/>
    <col min="9249" max="9252" width="11" style="37" bestFit="1" customWidth="1"/>
    <col min="9253" max="9253" width="13.88671875" style="37" bestFit="1" customWidth="1"/>
    <col min="9254" max="9473" width="9.109375" style="37"/>
    <col min="9474" max="9474" width="6.33203125" style="37" customWidth="1"/>
    <col min="9475" max="9475" width="52.6640625" style="37" customWidth="1"/>
    <col min="9476" max="9487" width="12.6640625" style="37" bestFit="1" customWidth="1"/>
    <col min="9488" max="9489" width="15.6640625" style="37" customWidth="1"/>
    <col min="9490" max="9490" width="17.44140625" style="37" customWidth="1"/>
    <col min="9491" max="9491" width="6.5546875" style="37" customWidth="1"/>
    <col min="9492" max="9492" width="4.5546875" style="37" bestFit="1" customWidth="1"/>
    <col min="9493" max="9493" width="6" style="37" customWidth="1"/>
    <col min="9494" max="9495" width="9.109375" style="37"/>
    <col min="9496" max="9496" width="5.33203125" style="37" customWidth="1"/>
    <col min="9497" max="9504" width="11" style="37" customWidth="1"/>
    <col min="9505" max="9508" width="11" style="37" bestFit="1" customWidth="1"/>
    <col min="9509" max="9509" width="13.88671875" style="37" bestFit="1" customWidth="1"/>
    <col min="9510" max="9729" width="9.109375" style="37"/>
    <col min="9730" max="9730" width="6.33203125" style="37" customWidth="1"/>
    <col min="9731" max="9731" width="52.6640625" style="37" customWidth="1"/>
    <col min="9732" max="9743" width="12.6640625" style="37" bestFit="1" customWidth="1"/>
    <col min="9744" max="9745" width="15.6640625" style="37" customWidth="1"/>
    <col min="9746" max="9746" width="17.44140625" style="37" customWidth="1"/>
    <col min="9747" max="9747" width="6.5546875" style="37" customWidth="1"/>
    <col min="9748" max="9748" width="4.5546875" style="37" bestFit="1" customWidth="1"/>
    <col min="9749" max="9749" width="6" style="37" customWidth="1"/>
    <col min="9750" max="9751" width="9.109375" style="37"/>
    <col min="9752" max="9752" width="5.33203125" style="37" customWidth="1"/>
    <col min="9753" max="9760" width="11" style="37" customWidth="1"/>
    <col min="9761" max="9764" width="11" style="37" bestFit="1" customWidth="1"/>
    <col min="9765" max="9765" width="13.88671875" style="37" bestFit="1" customWidth="1"/>
    <col min="9766" max="9985" width="9.109375" style="37"/>
    <col min="9986" max="9986" width="6.33203125" style="37" customWidth="1"/>
    <col min="9987" max="9987" width="52.6640625" style="37" customWidth="1"/>
    <col min="9988" max="9999" width="12.6640625" style="37" bestFit="1" customWidth="1"/>
    <col min="10000" max="10001" width="15.6640625" style="37" customWidth="1"/>
    <col min="10002" max="10002" width="17.44140625" style="37" customWidth="1"/>
    <col min="10003" max="10003" width="6.5546875" style="37" customWidth="1"/>
    <col min="10004" max="10004" width="4.5546875" style="37" bestFit="1" customWidth="1"/>
    <col min="10005" max="10005" width="6" style="37" customWidth="1"/>
    <col min="10006" max="10007" width="9.109375" style="37"/>
    <col min="10008" max="10008" width="5.33203125" style="37" customWidth="1"/>
    <col min="10009" max="10016" width="11" style="37" customWidth="1"/>
    <col min="10017" max="10020" width="11" style="37" bestFit="1" customWidth="1"/>
    <col min="10021" max="10021" width="13.88671875" style="37" bestFit="1" customWidth="1"/>
    <col min="10022" max="10241" width="9.109375" style="37"/>
    <col min="10242" max="10242" width="6.33203125" style="37" customWidth="1"/>
    <col min="10243" max="10243" width="52.6640625" style="37" customWidth="1"/>
    <col min="10244" max="10255" width="12.6640625" style="37" bestFit="1" customWidth="1"/>
    <col min="10256" max="10257" width="15.6640625" style="37" customWidth="1"/>
    <col min="10258" max="10258" width="17.44140625" style="37" customWidth="1"/>
    <col min="10259" max="10259" width="6.5546875" style="37" customWidth="1"/>
    <col min="10260" max="10260" width="4.5546875" style="37" bestFit="1" customWidth="1"/>
    <col min="10261" max="10261" width="6" style="37" customWidth="1"/>
    <col min="10262" max="10263" width="9.109375" style="37"/>
    <col min="10264" max="10264" width="5.33203125" style="37" customWidth="1"/>
    <col min="10265" max="10272" width="11" style="37" customWidth="1"/>
    <col min="10273" max="10276" width="11" style="37" bestFit="1" customWidth="1"/>
    <col min="10277" max="10277" width="13.88671875" style="37" bestFit="1" customWidth="1"/>
    <col min="10278" max="10497" width="9.109375" style="37"/>
    <col min="10498" max="10498" width="6.33203125" style="37" customWidth="1"/>
    <col min="10499" max="10499" width="52.6640625" style="37" customWidth="1"/>
    <col min="10500" max="10511" width="12.6640625" style="37" bestFit="1" customWidth="1"/>
    <col min="10512" max="10513" width="15.6640625" style="37" customWidth="1"/>
    <col min="10514" max="10514" width="17.44140625" style="37" customWidth="1"/>
    <col min="10515" max="10515" width="6.5546875" style="37" customWidth="1"/>
    <col min="10516" max="10516" width="4.5546875" style="37" bestFit="1" customWidth="1"/>
    <col min="10517" max="10517" width="6" style="37" customWidth="1"/>
    <col min="10518" max="10519" width="9.109375" style="37"/>
    <col min="10520" max="10520" width="5.33203125" style="37" customWidth="1"/>
    <col min="10521" max="10528" width="11" style="37" customWidth="1"/>
    <col min="10529" max="10532" width="11" style="37" bestFit="1" customWidth="1"/>
    <col min="10533" max="10533" width="13.88671875" style="37" bestFit="1" customWidth="1"/>
    <col min="10534" max="10753" width="9.109375" style="37"/>
    <col min="10754" max="10754" width="6.33203125" style="37" customWidth="1"/>
    <col min="10755" max="10755" width="52.6640625" style="37" customWidth="1"/>
    <col min="10756" max="10767" width="12.6640625" style="37" bestFit="1" customWidth="1"/>
    <col min="10768" max="10769" width="15.6640625" style="37" customWidth="1"/>
    <col min="10770" max="10770" width="17.44140625" style="37" customWidth="1"/>
    <col min="10771" max="10771" width="6.5546875" style="37" customWidth="1"/>
    <col min="10772" max="10772" width="4.5546875" style="37" bestFit="1" customWidth="1"/>
    <col min="10773" max="10773" width="6" style="37" customWidth="1"/>
    <col min="10774" max="10775" width="9.109375" style="37"/>
    <col min="10776" max="10776" width="5.33203125" style="37" customWidth="1"/>
    <col min="10777" max="10784" width="11" style="37" customWidth="1"/>
    <col min="10785" max="10788" width="11" style="37" bestFit="1" customWidth="1"/>
    <col min="10789" max="10789" width="13.88671875" style="37" bestFit="1" customWidth="1"/>
    <col min="10790" max="11009" width="9.109375" style="37"/>
    <col min="11010" max="11010" width="6.33203125" style="37" customWidth="1"/>
    <col min="11011" max="11011" width="52.6640625" style="37" customWidth="1"/>
    <col min="11012" max="11023" width="12.6640625" style="37" bestFit="1" customWidth="1"/>
    <col min="11024" max="11025" width="15.6640625" style="37" customWidth="1"/>
    <col min="11026" max="11026" width="17.44140625" style="37" customWidth="1"/>
    <col min="11027" max="11027" width="6.5546875" style="37" customWidth="1"/>
    <col min="11028" max="11028" width="4.5546875" style="37" bestFit="1" customWidth="1"/>
    <col min="11029" max="11029" width="6" style="37" customWidth="1"/>
    <col min="11030" max="11031" width="9.109375" style="37"/>
    <col min="11032" max="11032" width="5.33203125" style="37" customWidth="1"/>
    <col min="11033" max="11040" width="11" style="37" customWidth="1"/>
    <col min="11041" max="11044" width="11" style="37" bestFit="1" customWidth="1"/>
    <col min="11045" max="11045" width="13.88671875" style="37" bestFit="1" customWidth="1"/>
    <col min="11046" max="11265" width="9.109375" style="37"/>
    <col min="11266" max="11266" width="6.33203125" style="37" customWidth="1"/>
    <col min="11267" max="11267" width="52.6640625" style="37" customWidth="1"/>
    <col min="11268" max="11279" width="12.6640625" style="37" bestFit="1" customWidth="1"/>
    <col min="11280" max="11281" width="15.6640625" style="37" customWidth="1"/>
    <col min="11282" max="11282" width="17.44140625" style="37" customWidth="1"/>
    <col min="11283" max="11283" width="6.5546875" style="37" customWidth="1"/>
    <col min="11284" max="11284" width="4.5546875" style="37" bestFit="1" customWidth="1"/>
    <col min="11285" max="11285" width="6" style="37" customWidth="1"/>
    <col min="11286" max="11287" width="9.109375" style="37"/>
    <col min="11288" max="11288" width="5.33203125" style="37" customWidth="1"/>
    <col min="11289" max="11296" width="11" style="37" customWidth="1"/>
    <col min="11297" max="11300" width="11" style="37" bestFit="1" customWidth="1"/>
    <col min="11301" max="11301" width="13.88671875" style="37" bestFit="1" customWidth="1"/>
    <col min="11302" max="11521" width="9.109375" style="37"/>
    <col min="11522" max="11522" width="6.33203125" style="37" customWidth="1"/>
    <col min="11523" max="11523" width="52.6640625" style="37" customWidth="1"/>
    <col min="11524" max="11535" width="12.6640625" style="37" bestFit="1" customWidth="1"/>
    <col min="11536" max="11537" width="15.6640625" style="37" customWidth="1"/>
    <col min="11538" max="11538" width="17.44140625" style="37" customWidth="1"/>
    <col min="11539" max="11539" width="6.5546875" style="37" customWidth="1"/>
    <col min="11540" max="11540" width="4.5546875" style="37" bestFit="1" customWidth="1"/>
    <col min="11541" max="11541" width="6" style="37" customWidth="1"/>
    <col min="11542" max="11543" width="9.109375" style="37"/>
    <col min="11544" max="11544" width="5.33203125" style="37" customWidth="1"/>
    <col min="11545" max="11552" width="11" style="37" customWidth="1"/>
    <col min="11553" max="11556" width="11" style="37" bestFit="1" customWidth="1"/>
    <col min="11557" max="11557" width="13.88671875" style="37" bestFit="1" customWidth="1"/>
    <col min="11558" max="11777" width="9.109375" style="37"/>
    <col min="11778" max="11778" width="6.33203125" style="37" customWidth="1"/>
    <col min="11779" max="11779" width="52.6640625" style="37" customWidth="1"/>
    <col min="11780" max="11791" width="12.6640625" style="37" bestFit="1" customWidth="1"/>
    <col min="11792" max="11793" width="15.6640625" style="37" customWidth="1"/>
    <col min="11794" max="11794" width="17.44140625" style="37" customWidth="1"/>
    <col min="11795" max="11795" width="6.5546875" style="37" customWidth="1"/>
    <col min="11796" max="11796" width="4.5546875" style="37" bestFit="1" customWidth="1"/>
    <col min="11797" max="11797" width="6" style="37" customWidth="1"/>
    <col min="11798" max="11799" width="9.109375" style="37"/>
    <col min="11800" max="11800" width="5.33203125" style="37" customWidth="1"/>
    <col min="11801" max="11808" width="11" style="37" customWidth="1"/>
    <col min="11809" max="11812" width="11" style="37" bestFit="1" customWidth="1"/>
    <col min="11813" max="11813" width="13.88671875" style="37" bestFit="1" customWidth="1"/>
    <col min="11814" max="12033" width="9.109375" style="37"/>
    <col min="12034" max="12034" width="6.33203125" style="37" customWidth="1"/>
    <col min="12035" max="12035" width="52.6640625" style="37" customWidth="1"/>
    <col min="12036" max="12047" width="12.6640625" style="37" bestFit="1" customWidth="1"/>
    <col min="12048" max="12049" width="15.6640625" style="37" customWidth="1"/>
    <col min="12050" max="12050" width="17.44140625" style="37" customWidth="1"/>
    <col min="12051" max="12051" width="6.5546875" style="37" customWidth="1"/>
    <col min="12052" max="12052" width="4.5546875" style="37" bestFit="1" customWidth="1"/>
    <col min="12053" max="12053" width="6" style="37" customWidth="1"/>
    <col min="12054" max="12055" width="9.109375" style="37"/>
    <col min="12056" max="12056" width="5.33203125" style="37" customWidth="1"/>
    <col min="12057" max="12064" width="11" style="37" customWidth="1"/>
    <col min="12065" max="12068" width="11" style="37" bestFit="1" customWidth="1"/>
    <col min="12069" max="12069" width="13.88671875" style="37" bestFit="1" customWidth="1"/>
    <col min="12070" max="12289" width="9.109375" style="37"/>
    <col min="12290" max="12290" width="6.33203125" style="37" customWidth="1"/>
    <col min="12291" max="12291" width="52.6640625" style="37" customWidth="1"/>
    <col min="12292" max="12303" width="12.6640625" style="37" bestFit="1" customWidth="1"/>
    <col min="12304" max="12305" width="15.6640625" style="37" customWidth="1"/>
    <col min="12306" max="12306" width="17.44140625" style="37" customWidth="1"/>
    <col min="12307" max="12307" width="6.5546875" style="37" customWidth="1"/>
    <col min="12308" max="12308" width="4.5546875" style="37" bestFit="1" customWidth="1"/>
    <col min="12309" max="12309" width="6" style="37" customWidth="1"/>
    <col min="12310" max="12311" width="9.109375" style="37"/>
    <col min="12312" max="12312" width="5.33203125" style="37" customWidth="1"/>
    <col min="12313" max="12320" width="11" style="37" customWidth="1"/>
    <col min="12321" max="12324" width="11" style="37" bestFit="1" customWidth="1"/>
    <col min="12325" max="12325" width="13.88671875" style="37" bestFit="1" customWidth="1"/>
    <col min="12326" max="12545" width="9.109375" style="37"/>
    <col min="12546" max="12546" width="6.33203125" style="37" customWidth="1"/>
    <col min="12547" max="12547" width="52.6640625" style="37" customWidth="1"/>
    <col min="12548" max="12559" width="12.6640625" style="37" bestFit="1" customWidth="1"/>
    <col min="12560" max="12561" width="15.6640625" style="37" customWidth="1"/>
    <col min="12562" max="12562" width="17.44140625" style="37" customWidth="1"/>
    <col min="12563" max="12563" width="6.5546875" style="37" customWidth="1"/>
    <col min="12564" max="12564" width="4.5546875" style="37" bestFit="1" customWidth="1"/>
    <col min="12565" max="12565" width="6" style="37" customWidth="1"/>
    <col min="12566" max="12567" width="9.109375" style="37"/>
    <col min="12568" max="12568" width="5.33203125" style="37" customWidth="1"/>
    <col min="12569" max="12576" width="11" style="37" customWidth="1"/>
    <col min="12577" max="12580" width="11" style="37" bestFit="1" customWidth="1"/>
    <col min="12581" max="12581" width="13.88671875" style="37" bestFit="1" customWidth="1"/>
    <col min="12582" max="12801" width="9.109375" style="37"/>
    <col min="12802" max="12802" width="6.33203125" style="37" customWidth="1"/>
    <col min="12803" max="12803" width="52.6640625" style="37" customWidth="1"/>
    <col min="12804" max="12815" width="12.6640625" style="37" bestFit="1" customWidth="1"/>
    <col min="12816" max="12817" width="15.6640625" style="37" customWidth="1"/>
    <col min="12818" max="12818" width="17.44140625" style="37" customWidth="1"/>
    <col min="12819" max="12819" width="6.5546875" style="37" customWidth="1"/>
    <col min="12820" max="12820" width="4.5546875" style="37" bestFit="1" customWidth="1"/>
    <col min="12821" max="12821" width="6" style="37" customWidth="1"/>
    <col min="12822" max="12823" width="9.109375" style="37"/>
    <col min="12824" max="12824" width="5.33203125" style="37" customWidth="1"/>
    <col min="12825" max="12832" width="11" style="37" customWidth="1"/>
    <col min="12833" max="12836" width="11" style="37" bestFit="1" customWidth="1"/>
    <col min="12837" max="12837" width="13.88671875" style="37" bestFit="1" customWidth="1"/>
    <col min="12838" max="13057" width="9.109375" style="37"/>
    <col min="13058" max="13058" width="6.33203125" style="37" customWidth="1"/>
    <col min="13059" max="13059" width="52.6640625" style="37" customWidth="1"/>
    <col min="13060" max="13071" width="12.6640625" style="37" bestFit="1" customWidth="1"/>
    <col min="13072" max="13073" width="15.6640625" style="37" customWidth="1"/>
    <col min="13074" max="13074" width="17.44140625" style="37" customWidth="1"/>
    <col min="13075" max="13075" width="6.5546875" style="37" customWidth="1"/>
    <col min="13076" max="13076" width="4.5546875" style="37" bestFit="1" customWidth="1"/>
    <col min="13077" max="13077" width="6" style="37" customWidth="1"/>
    <col min="13078" max="13079" width="9.109375" style="37"/>
    <col min="13080" max="13080" width="5.33203125" style="37" customWidth="1"/>
    <col min="13081" max="13088" width="11" style="37" customWidth="1"/>
    <col min="13089" max="13092" width="11" style="37" bestFit="1" customWidth="1"/>
    <col min="13093" max="13093" width="13.88671875" style="37" bestFit="1" customWidth="1"/>
    <col min="13094" max="13313" width="9.109375" style="37"/>
    <col min="13314" max="13314" width="6.33203125" style="37" customWidth="1"/>
    <col min="13315" max="13315" width="52.6640625" style="37" customWidth="1"/>
    <col min="13316" max="13327" width="12.6640625" style="37" bestFit="1" customWidth="1"/>
    <col min="13328" max="13329" width="15.6640625" style="37" customWidth="1"/>
    <col min="13330" max="13330" width="17.44140625" style="37" customWidth="1"/>
    <col min="13331" max="13331" width="6.5546875" style="37" customWidth="1"/>
    <col min="13332" max="13332" width="4.5546875" style="37" bestFit="1" customWidth="1"/>
    <col min="13333" max="13333" width="6" style="37" customWidth="1"/>
    <col min="13334" max="13335" width="9.109375" style="37"/>
    <col min="13336" max="13336" width="5.33203125" style="37" customWidth="1"/>
    <col min="13337" max="13344" width="11" style="37" customWidth="1"/>
    <col min="13345" max="13348" width="11" style="37" bestFit="1" customWidth="1"/>
    <col min="13349" max="13349" width="13.88671875" style="37" bestFit="1" customWidth="1"/>
    <col min="13350" max="13569" width="9.109375" style="37"/>
    <col min="13570" max="13570" width="6.33203125" style="37" customWidth="1"/>
    <col min="13571" max="13571" width="52.6640625" style="37" customWidth="1"/>
    <col min="13572" max="13583" width="12.6640625" style="37" bestFit="1" customWidth="1"/>
    <col min="13584" max="13585" width="15.6640625" style="37" customWidth="1"/>
    <col min="13586" max="13586" width="17.44140625" style="37" customWidth="1"/>
    <col min="13587" max="13587" width="6.5546875" style="37" customWidth="1"/>
    <col min="13588" max="13588" width="4.5546875" style="37" bestFit="1" customWidth="1"/>
    <col min="13589" max="13589" width="6" style="37" customWidth="1"/>
    <col min="13590" max="13591" width="9.109375" style="37"/>
    <col min="13592" max="13592" width="5.33203125" style="37" customWidth="1"/>
    <col min="13593" max="13600" width="11" style="37" customWidth="1"/>
    <col min="13601" max="13604" width="11" style="37" bestFit="1" customWidth="1"/>
    <col min="13605" max="13605" width="13.88671875" style="37" bestFit="1" customWidth="1"/>
    <col min="13606" max="13825" width="9.109375" style="37"/>
    <col min="13826" max="13826" width="6.33203125" style="37" customWidth="1"/>
    <col min="13827" max="13827" width="52.6640625" style="37" customWidth="1"/>
    <col min="13828" max="13839" width="12.6640625" style="37" bestFit="1" customWidth="1"/>
    <col min="13840" max="13841" width="15.6640625" style="37" customWidth="1"/>
    <col min="13842" max="13842" width="17.44140625" style="37" customWidth="1"/>
    <col min="13843" max="13843" width="6.5546875" style="37" customWidth="1"/>
    <col min="13844" max="13844" width="4.5546875" style="37" bestFit="1" customWidth="1"/>
    <col min="13845" max="13845" width="6" style="37" customWidth="1"/>
    <col min="13846" max="13847" width="9.109375" style="37"/>
    <col min="13848" max="13848" width="5.33203125" style="37" customWidth="1"/>
    <col min="13849" max="13856" width="11" style="37" customWidth="1"/>
    <col min="13857" max="13860" width="11" style="37" bestFit="1" customWidth="1"/>
    <col min="13861" max="13861" width="13.88671875" style="37" bestFit="1" customWidth="1"/>
    <col min="13862" max="14081" width="9.109375" style="37"/>
    <col min="14082" max="14082" width="6.33203125" style="37" customWidth="1"/>
    <col min="14083" max="14083" width="52.6640625" style="37" customWidth="1"/>
    <col min="14084" max="14095" width="12.6640625" style="37" bestFit="1" customWidth="1"/>
    <col min="14096" max="14097" width="15.6640625" style="37" customWidth="1"/>
    <col min="14098" max="14098" width="17.44140625" style="37" customWidth="1"/>
    <col min="14099" max="14099" width="6.5546875" style="37" customWidth="1"/>
    <col min="14100" max="14100" width="4.5546875" style="37" bestFit="1" customWidth="1"/>
    <col min="14101" max="14101" width="6" style="37" customWidth="1"/>
    <col min="14102" max="14103" width="9.109375" style="37"/>
    <col min="14104" max="14104" width="5.33203125" style="37" customWidth="1"/>
    <col min="14105" max="14112" width="11" style="37" customWidth="1"/>
    <col min="14113" max="14116" width="11" style="37" bestFit="1" customWidth="1"/>
    <col min="14117" max="14117" width="13.88671875" style="37" bestFit="1" customWidth="1"/>
    <col min="14118" max="14337" width="9.109375" style="37"/>
    <col min="14338" max="14338" width="6.33203125" style="37" customWidth="1"/>
    <col min="14339" max="14339" width="52.6640625" style="37" customWidth="1"/>
    <col min="14340" max="14351" width="12.6640625" style="37" bestFit="1" customWidth="1"/>
    <col min="14352" max="14353" width="15.6640625" style="37" customWidth="1"/>
    <col min="14354" max="14354" width="17.44140625" style="37" customWidth="1"/>
    <col min="14355" max="14355" width="6.5546875" style="37" customWidth="1"/>
    <col min="14356" max="14356" width="4.5546875" style="37" bestFit="1" customWidth="1"/>
    <col min="14357" max="14357" width="6" style="37" customWidth="1"/>
    <col min="14358" max="14359" width="9.109375" style="37"/>
    <col min="14360" max="14360" width="5.33203125" style="37" customWidth="1"/>
    <col min="14361" max="14368" width="11" style="37" customWidth="1"/>
    <col min="14369" max="14372" width="11" style="37" bestFit="1" customWidth="1"/>
    <col min="14373" max="14373" width="13.88671875" style="37" bestFit="1" customWidth="1"/>
    <col min="14374" max="14593" width="9.109375" style="37"/>
    <col min="14594" max="14594" width="6.33203125" style="37" customWidth="1"/>
    <col min="14595" max="14595" width="52.6640625" style="37" customWidth="1"/>
    <col min="14596" max="14607" width="12.6640625" style="37" bestFit="1" customWidth="1"/>
    <col min="14608" max="14609" width="15.6640625" style="37" customWidth="1"/>
    <col min="14610" max="14610" width="17.44140625" style="37" customWidth="1"/>
    <col min="14611" max="14611" width="6.5546875" style="37" customWidth="1"/>
    <col min="14612" max="14612" width="4.5546875" style="37" bestFit="1" customWidth="1"/>
    <col min="14613" max="14613" width="6" style="37" customWidth="1"/>
    <col min="14614" max="14615" width="9.109375" style="37"/>
    <col min="14616" max="14616" width="5.33203125" style="37" customWidth="1"/>
    <col min="14617" max="14624" width="11" style="37" customWidth="1"/>
    <col min="14625" max="14628" width="11" style="37" bestFit="1" customWidth="1"/>
    <col min="14629" max="14629" width="13.88671875" style="37" bestFit="1" customWidth="1"/>
    <col min="14630" max="14849" width="9.109375" style="37"/>
    <col min="14850" max="14850" width="6.33203125" style="37" customWidth="1"/>
    <col min="14851" max="14851" width="52.6640625" style="37" customWidth="1"/>
    <col min="14852" max="14863" width="12.6640625" style="37" bestFit="1" customWidth="1"/>
    <col min="14864" max="14865" width="15.6640625" style="37" customWidth="1"/>
    <col min="14866" max="14866" width="17.44140625" style="37" customWidth="1"/>
    <col min="14867" max="14867" width="6.5546875" style="37" customWidth="1"/>
    <col min="14868" max="14868" width="4.5546875" style="37" bestFit="1" customWidth="1"/>
    <col min="14869" max="14869" width="6" style="37" customWidth="1"/>
    <col min="14870" max="14871" width="9.109375" style="37"/>
    <col min="14872" max="14872" width="5.33203125" style="37" customWidth="1"/>
    <col min="14873" max="14880" width="11" style="37" customWidth="1"/>
    <col min="14881" max="14884" width="11" style="37" bestFit="1" customWidth="1"/>
    <col min="14885" max="14885" width="13.88671875" style="37" bestFit="1" customWidth="1"/>
    <col min="14886" max="15105" width="9.109375" style="37"/>
    <col min="15106" max="15106" width="6.33203125" style="37" customWidth="1"/>
    <col min="15107" max="15107" width="52.6640625" style="37" customWidth="1"/>
    <col min="15108" max="15119" width="12.6640625" style="37" bestFit="1" customWidth="1"/>
    <col min="15120" max="15121" width="15.6640625" style="37" customWidth="1"/>
    <col min="15122" max="15122" width="17.44140625" style="37" customWidth="1"/>
    <col min="15123" max="15123" width="6.5546875" style="37" customWidth="1"/>
    <col min="15124" max="15124" width="4.5546875" style="37" bestFit="1" customWidth="1"/>
    <col min="15125" max="15125" width="6" style="37" customWidth="1"/>
    <col min="15126" max="15127" width="9.109375" style="37"/>
    <col min="15128" max="15128" width="5.33203125" style="37" customWidth="1"/>
    <col min="15129" max="15136" width="11" style="37" customWidth="1"/>
    <col min="15137" max="15140" width="11" style="37" bestFit="1" customWidth="1"/>
    <col min="15141" max="15141" width="13.88671875" style="37" bestFit="1" customWidth="1"/>
    <col min="15142" max="15361" width="9.109375" style="37"/>
    <col min="15362" max="15362" width="6.33203125" style="37" customWidth="1"/>
    <col min="15363" max="15363" width="52.6640625" style="37" customWidth="1"/>
    <col min="15364" max="15375" width="12.6640625" style="37" bestFit="1" customWidth="1"/>
    <col min="15376" max="15377" width="15.6640625" style="37" customWidth="1"/>
    <col min="15378" max="15378" width="17.44140625" style="37" customWidth="1"/>
    <col min="15379" max="15379" width="6.5546875" style="37" customWidth="1"/>
    <col min="15380" max="15380" width="4.5546875" style="37" bestFit="1" customWidth="1"/>
    <col min="15381" max="15381" width="6" style="37" customWidth="1"/>
    <col min="15382" max="15383" width="9.109375" style="37"/>
    <col min="15384" max="15384" width="5.33203125" style="37" customWidth="1"/>
    <col min="15385" max="15392" width="11" style="37" customWidth="1"/>
    <col min="15393" max="15396" width="11" style="37" bestFit="1" customWidth="1"/>
    <col min="15397" max="15397" width="13.88671875" style="37" bestFit="1" customWidth="1"/>
    <col min="15398" max="15617" width="9.109375" style="37"/>
    <col min="15618" max="15618" width="6.33203125" style="37" customWidth="1"/>
    <col min="15619" max="15619" width="52.6640625" style="37" customWidth="1"/>
    <col min="15620" max="15631" width="12.6640625" style="37" bestFit="1" customWidth="1"/>
    <col min="15632" max="15633" width="15.6640625" style="37" customWidth="1"/>
    <col min="15634" max="15634" width="17.44140625" style="37" customWidth="1"/>
    <col min="15635" max="15635" width="6.5546875" style="37" customWidth="1"/>
    <col min="15636" max="15636" width="4.5546875" style="37" bestFit="1" customWidth="1"/>
    <col min="15637" max="15637" width="6" style="37" customWidth="1"/>
    <col min="15638" max="15639" width="9.109375" style="37"/>
    <col min="15640" max="15640" width="5.33203125" style="37" customWidth="1"/>
    <col min="15641" max="15648" width="11" style="37" customWidth="1"/>
    <col min="15649" max="15652" width="11" style="37" bestFit="1" customWidth="1"/>
    <col min="15653" max="15653" width="13.88671875" style="37" bestFit="1" customWidth="1"/>
    <col min="15654" max="15873" width="9.109375" style="37"/>
    <col min="15874" max="15874" width="6.33203125" style="37" customWidth="1"/>
    <col min="15875" max="15875" width="52.6640625" style="37" customWidth="1"/>
    <col min="15876" max="15887" width="12.6640625" style="37" bestFit="1" customWidth="1"/>
    <col min="15888" max="15889" width="15.6640625" style="37" customWidth="1"/>
    <col min="15890" max="15890" width="17.44140625" style="37" customWidth="1"/>
    <col min="15891" max="15891" width="6.5546875" style="37" customWidth="1"/>
    <col min="15892" max="15892" width="4.5546875" style="37" bestFit="1" customWidth="1"/>
    <col min="15893" max="15893" width="6" style="37" customWidth="1"/>
    <col min="15894" max="15895" width="9.109375" style="37"/>
    <col min="15896" max="15896" width="5.33203125" style="37" customWidth="1"/>
    <col min="15897" max="15904" width="11" style="37" customWidth="1"/>
    <col min="15905" max="15908" width="11" style="37" bestFit="1" customWidth="1"/>
    <col min="15909" max="15909" width="13.88671875" style="37" bestFit="1" customWidth="1"/>
    <col min="15910" max="16129" width="9.109375" style="37"/>
    <col min="16130" max="16130" width="6.33203125" style="37" customWidth="1"/>
    <col min="16131" max="16131" width="52.6640625" style="37" customWidth="1"/>
    <col min="16132" max="16143" width="12.6640625" style="37" bestFit="1" customWidth="1"/>
    <col min="16144" max="16145" width="15.6640625" style="37" customWidth="1"/>
    <col min="16146" max="16146" width="17.44140625" style="37" customWidth="1"/>
    <col min="16147" max="16147" width="6.5546875" style="37" customWidth="1"/>
    <col min="16148" max="16148" width="4.5546875" style="37" bestFit="1" customWidth="1"/>
    <col min="16149" max="16149" width="6" style="37" customWidth="1"/>
    <col min="16150" max="16151" width="9.109375" style="37"/>
    <col min="16152" max="16152" width="5.33203125" style="37" customWidth="1"/>
    <col min="16153" max="16160" width="11" style="37" customWidth="1"/>
    <col min="16161" max="16164" width="11" style="37" bestFit="1" customWidth="1"/>
    <col min="16165" max="16165" width="13.88671875" style="37" bestFit="1" customWidth="1"/>
    <col min="16166" max="16384" width="9.109375" style="37"/>
  </cols>
  <sheetData>
    <row r="1" spans="1:53">
      <c r="A1" s="8">
        <f>+'N2-02-REN - Qtds e fatur_GGS'!A1+1</f>
        <v>3</v>
      </c>
    </row>
    <row r="2" spans="1:53" ht="15.6">
      <c r="C2" s="625" t="str">
        <f>Índice!D9</f>
        <v>Quadro N2-03-REN - Quantidades e faturação_TEE</v>
      </c>
      <c r="D2" s="625"/>
      <c r="E2" s="625"/>
      <c r="F2" s="625"/>
      <c r="G2" s="625"/>
      <c r="H2" s="625"/>
      <c r="I2" s="625"/>
    </row>
    <row r="4" spans="1:53" ht="15.6">
      <c r="C4" s="626" t="str">
        <f>"Quadro N2-"&amp;A1&amp;"a - TEE - Quantidades"</f>
        <v>Quadro N2-3a - TEE - Quantidades</v>
      </c>
      <c r="D4" s="626"/>
      <c r="E4" s="626"/>
      <c r="F4" s="626"/>
      <c r="G4" s="626"/>
      <c r="H4" s="626"/>
      <c r="I4" s="626"/>
      <c r="J4" s="45"/>
      <c r="K4" s="45"/>
      <c r="L4" s="45"/>
      <c r="M4" s="45"/>
      <c r="N4" s="45"/>
      <c r="O4" s="45"/>
      <c r="P4" s="46"/>
      <c r="Q4" s="63"/>
      <c r="R4" s="80"/>
      <c r="S4" s="63"/>
      <c r="T4" s="63"/>
    </row>
    <row r="5" spans="1:53">
      <c r="C5" s="38"/>
      <c r="D5" s="38"/>
      <c r="E5" s="38"/>
      <c r="F5" s="38"/>
      <c r="G5" s="38"/>
      <c r="H5" s="38"/>
      <c r="I5" s="38"/>
      <c r="P5" s="39" t="s">
        <v>209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53" s="38" customFormat="1" ht="4.5" customHeight="1">
      <c r="A6" s="37"/>
      <c r="B6" s="37"/>
      <c r="J6" s="37"/>
      <c r="K6" s="37"/>
      <c r="L6" s="37"/>
      <c r="M6" s="37"/>
      <c r="N6" s="37"/>
      <c r="O6" s="37"/>
      <c r="P6" s="37"/>
      <c r="Q6" s="37"/>
    </row>
    <row r="7" spans="1:53" s="38" customFormat="1" ht="27" customHeight="1">
      <c r="A7" s="37"/>
      <c r="B7" s="37"/>
      <c r="C7" s="42" t="s">
        <v>302</v>
      </c>
      <c r="D7" s="443" t="s">
        <v>210</v>
      </c>
      <c r="E7" s="443" t="s">
        <v>211</v>
      </c>
      <c r="F7" s="443" t="s">
        <v>212</v>
      </c>
      <c r="G7" s="443" t="s">
        <v>213</v>
      </c>
      <c r="H7" s="443" t="s">
        <v>214</v>
      </c>
      <c r="I7" s="443" t="s">
        <v>215</v>
      </c>
      <c r="J7" s="41" t="s">
        <v>216</v>
      </c>
      <c r="K7" s="41" t="s">
        <v>217</v>
      </c>
      <c r="L7" s="41" t="s">
        <v>218</v>
      </c>
      <c r="M7" s="41" t="s">
        <v>219</v>
      </c>
      <c r="N7" s="41" t="s">
        <v>220</v>
      </c>
      <c r="O7" s="41" t="s">
        <v>221</v>
      </c>
      <c r="P7" s="42" t="s">
        <v>336</v>
      </c>
      <c r="Q7" s="37"/>
    </row>
    <row r="8" spans="1:53" s="38" customFormat="1" ht="14.25" customHeight="1">
      <c r="A8" s="37"/>
      <c r="B8" s="37"/>
      <c r="C8" s="61"/>
      <c r="D8" s="444"/>
      <c r="E8" s="444"/>
      <c r="F8" s="444"/>
      <c r="G8" s="444"/>
      <c r="H8" s="444"/>
      <c r="I8" s="444"/>
      <c r="J8" s="44"/>
      <c r="K8" s="44"/>
      <c r="L8" s="44"/>
      <c r="M8" s="44"/>
      <c r="N8" s="44"/>
      <c r="O8" s="44"/>
      <c r="P8" s="61"/>
      <c r="Q8" s="37"/>
    </row>
    <row r="9" spans="1:53">
      <c r="C9" s="82" t="s">
        <v>222</v>
      </c>
      <c r="D9" s="63"/>
      <c r="E9" s="63"/>
      <c r="F9" s="63"/>
      <c r="G9" s="63"/>
      <c r="H9" s="63"/>
      <c r="I9" s="63"/>
      <c r="J9" s="62"/>
      <c r="K9" s="62"/>
      <c r="L9" s="62"/>
      <c r="M9" s="62"/>
      <c r="N9" s="62"/>
      <c r="O9" s="62"/>
      <c r="P9" s="63"/>
      <c r="Q9" s="64"/>
      <c r="R9" s="6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>
      <c r="C10" s="67" t="s">
        <v>227</v>
      </c>
      <c r="D10" s="67"/>
      <c r="E10" s="67"/>
      <c r="F10" s="67"/>
      <c r="G10" s="67"/>
      <c r="H10" s="67"/>
      <c r="I10" s="67"/>
      <c r="J10" s="66"/>
      <c r="K10" s="66"/>
      <c r="L10" s="66"/>
      <c r="M10" s="66"/>
      <c r="N10" s="66"/>
      <c r="O10" s="66"/>
      <c r="P10" s="67"/>
      <c r="Q10" s="64"/>
      <c r="R10" s="6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>
      <c r="C11" s="445" t="s">
        <v>279</v>
      </c>
      <c r="D11" s="67"/>
      <c r="E11" s="67"/>
      <c r="F11" s="67"/>
      <c r="G11" s="67"/>
      <c r="H11" s="67"/>
      <c r="I11" s="67"/>
      <c r="J11" s="66"/>
      <c r="K11" s="66"/>
      <c r="L11" s="66"/>
      <c r="M11" s="66"/>
      <c r="N11" s="66"/>
      <c r="O11" s="66"/>
      <c r="P11" s="67"/>
      <c r="Q11" s="64"/>
      <c r="R11" s="6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7.25" customHeight="1">
      <c r="C12" s="446" t="s">
        <v>234</v>
      </c>
      <c r="D12" s="73"/>
      <c r="E12" s="73"/>
      <c r="F12" s="73"/>
      <c r="G12" s="73"/>
      <c r="H12" s="73"/>
      <c r="I12" s="73"/>
      <c r="J12" s="68"/>
      <c r="K12" s="68"/>
      <c r="L12" s="68"/>
      <c r="M12" s="68"/>
      <c r="N12" s="68"/>
      <c r="O12" s="68"/>
      <c r="P12" s="69"/>
      <c r="Q12" s="64"/>
      <c r="R12" s="38"/>
      <c r="S12" s="38"/>
      <c r="T12" s="70"/>
      <c r="U12" s="38"/>
      <c r="V12" s="71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72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15" customHeight="1">
      <c r="C13" s="446" t="s">
        <v>235</v>
      </c>
      <c r="D13" s="73"/>
      <c r="E13" s="73"/>
      <c r="F13" s="73"/>
      <c r="G13" s="73"/>
      <c r="H13" s="73"/>
      <c r="I13" s="73"/>
      <c r="J13" s="68"/>
      <c r="K13" s="68"/>
      <c r="L13" s="68"/>
      <c r="M13" s="68"/>
      <c r="N13" s="68"/>
      <c r="O13" s="68"/>
      <c r="P13" s="69"/>
      <c r="Q13" s="64"/>
      <c r="R13" s="38"/>
      <c r="S13" s="38"/>
      <c r="T13" s="70"/>
      <c r="U13" s="38"/>
      <c r="V13" s="71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72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15" customHeight="1">
      <c r="C14" s="445" t="s">
        <v>280</v>
      </c>
      <c r="D14" s="73"/>
      <c r="E14" s="73"/>
      <c r="F14" s="73"/>
      <c r="G14" s="73"/>
      <c r="H14" s="73"/>
      <c r="I14" s="73"/>
      <c r="J14" s="68"/>
      <c r="K14" s="68"/>
      <c r="L14" s="68"/>
      <c r="M14" s="68"/>
      <c r="N14" s="68"/>
      <c r="O14" s="68"/>
      <c r="P14" s="73"/>
      <c r="Q14" s="64"/>
      <c r="R14" s="38"/>
      <c r="S14" s="38"/>
      <c r="T14" s="70"/>
      <c r="U14" s="38"/>
      <c r="V14" s="71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72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.75" customHeight="1">
      <c r="C15" s="446" t="s">
        <v>223</v>
      </c>
      <c r="D15" s="73"/>
      <c r="E15" s="73"/>
      <c r="F15" s="73"/>
      <c r="G15" s="73"/>
      <c r="H15" s="73"/>
      <c r="I15" s="73"/>
      <c r="J15" s="68"/>
      <c r="K15" s="68"/>
      <c r="L15" s="68"/>
      <c r="M15" s="68"/>
      <c r="N15" s="68"/>
      <c r="O15" s="68"/>
      <c r="P15" s="69"/>
      <c r="Q15" s="74"/>
      <c r="R15" s="38"/>
      <c r="S15" s="38"/>
      <c r="T15" s="70"/>
      <c r="U15" s="38"/>
      <c r="V15" s="71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2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5.75" customHeight="1">
      <c r="C16" s="446" t="s">
        <v>224</v>
      </c>
      <c r="D16" s="73"/>
      <c r="E16" s="73"/>
      <c r="F16" s="73"/>
      <c r="G16" s="73"/>
      <c r="H16" s="73"/>
      <c r="I16" s="73"/>
      <c r="J16" s="68"/>
      <c r="K16" s="68"/>
      <c r="L16" s="68"/>
      <c r="M16" s="68"/>
      <c r="N16" s="68"/>
      <c r="O16" s="68"/>
      <c r="P16" s="69"/>
      <c r="Q16" s="74"/>
      <c r="R16" s="38"/>
      <c r="S16" s="38"/>
      <c r="T16" s="70"/>
      <c r="U16" s="38"/>
      <c r="V16" s="71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2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3:53" ht="15.75" customHeight="1">
      <c r="C17" s="446" t="s">
        <v>225</v>
      </c>
      <c r="D17" s="73"/>
      <c r="E17" s="73"/>
      <c r="F17" s="73"/>
      <c r="G17" s="73"/>
      <c r="H17" s="73"/>
      <c r="I17" s="73"/>
      <c r="J17" s="68"/>
      <c r="K17" s="68"/>
      <c r="L17" s="68"/>
      <c r="M17" s="68"/>
      <c r="N17" s="68"/>
      <c r="O17" s="68"/>
      <c r="P17" s="69"/>
      <c r="Q17" s="74"/>
      <c r="R17" s="38"/>
      <c r="S17" s="38"/>
      <c r="T17" s="70"/>
      <c r="U17" s="38"/>
      <c r="V17" s="71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72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3:53" ht="15.75" customHeight="1">
      <c r="C18" s="446" t="s">
        <v>226</v>
      </c>
      <c r="D18" s="73"/>
      <c r="E18" s="73"/>
      <c r="F18" s="73"/>
      <c r="G18" s="73"/>
      <c r="H18" s="73"/>
      <c r="I18" s="73"/>
      <c r="J18" s="68"/>
      <c r="K18" s="68"/>
      <c r="L18" s="68"/>
      <c r="M18" s="68"/>
      <c r="N18" s="68"/>
      <c r="O18" s="68"/>
      <c r="P18" s="69"/>
      <c r="Q18" s="74"/>
      <c r="R18" s="38"/>
      <c r="S18" s="38"/>
      <c r="T18" s="70"/>
      <c r="U18" s="38"/>
      <c r="V18" s="71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72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3:53">
      <c r="C19" s="445" t="s">
        <v>315</v>
      </c>
      <c r="D19" s="67"/>
      <c r="E19" s="67"/>
      <c r="F19" s="67"/>
      <c r="G19" s="67"/>
      <c r="H19" s="67"/>
      <c r="I19" s="67"/>
      <c r="J19" s="66"/>
      <c r="K19" s="66"/>
      <c r="L19" s="66"/>
      <c r="M19" s="66"/>
      <c r="N19" s="66"/>
      <c r="O19" s="66"/>
      <c r="P19" s="67"/>
      <c r="Q19" s="64"/>
      <c r="R19" s="6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3:53" ht="15.75" customHeight="1">
      <c r="C20" s="446" t="s">
        <v>236</v>
      </c>
      <c r="D20" s="73"/>
      <c r="E20" s="73"/>
      <c r="F20" s="73"/>
      <c r="G20" s="73"/>
      <c r="H20" s="73"/>
      <c r="I20" s="73"/>
      <c r="J20" s="68"/>
      <c r="K20" s="68"/>
      <c r="L20" s="68"/>
      <c r="M20" s="68"/>
      <c r="N20" s="68"/>
      <c r="O20" s="68"/>
      <c r="P20" s="69"/>
      <c r="Q20" s="74"/>
      <c r="R20" s="38"/>
      <c r="S20" s="38"/>
      <c r="T20" s="70"/>
      <c r="U20" s="38"/>
      <c r="V20" s="71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72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3:53" ht="15.75" customHeight="1">
      <c r="C21" s="446" t="s">
        <v>237</v>
      </c>
      <c r="D21" s="73"/>
      <c r="E21" s="73"/>
      <c r="F21" s="73"/>
      <c r="G21" s="73"/>
      <c r="H21" s="73"/>
      <c r="I21" s="73"/>
      <c r="J21" s="68"/>
      <c r="K21" s="68"/>
      <c r="L21" s="68"/>
      <c r="M21" s="68"/>
      <c r="N21" s="68"/>
      <c r="O21" s="68"/>
      <c r="P21" s="69"/>
      <c r="Q21" s="74"/>
      <c r="R21" s="38"/>
      <c r="S21" s="38"/>
      <c r="T21" s="70"/>
      <c r="U21" s="38"/>
      <c r="V21" s="71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72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3:53">
      <c r="C22" s="446" t="s">
        <v>238</v>
      </c>
      <c r="D22" s="73"/>
      <c r="E22" s="73"/>
      <c r="F22" s="73"/>
      <c r="G22" s="73"/>
      <c r="H22" s="73"/>
      <c r="I22" s="73"/>
      <c r="J22" s="68"/>
      <c r="K22" s="68"/>
      <c r="L22" s="68"/>
      <c r="M22" s="68"/>
      <c r="N22" s="68"/>
      <c r="O22" s="68"/>
      <c r="P22" s="69"/>
      <c r="Q22" s="64"/>
      <c r="R22" s="6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3:53">
      <c r="C23" s="446" t="s">
        <v>239</v>
      </c>
      <c r="D23" s="73"/>
      <c r="E23" s="73"/>
      <c r="F23" s="73"/>
      <c r="G23" s="73"/>
      <c r="H23" s="73"/>
      <c r="I23" s="73"/>
      <c r="J23" s="68"/>
      <c r="K23" s="68"/>
      <c r="L23" s="68"/>
      <c r="M23" s="68"/>
      <c r="N23" s="68"/>
      <c r="O23" s="68"/>
      <c r="P23" s="75"/>
      <c r="Q23" s="64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3:53" ht="17.25" customHeight="1">
      <c r="C24" s="447"/>
      <c r="D24" s="447"/>
      <c r="E24" s="447"/>
      <c r="F24" s="447"/>
      <c r="G24" s="447"/>
      <c r="H24" s="447"/>
      <c r="I24" s="447"/>
      <c r="J24" s="76"/>
      <c r="K24" s="76"/>
      <c r="L24" s="76"/>
      <c r="M24" s="76"/>
      <c r="N24" s="76"/>
      <c r="O24" s="76"/>
      <c r="P24" s="67"/>
      <c r="Q24" s="64"/>
      <c r="R24" s="38"/>
      <c r="S24" s="38"/>
      <c r="T24" s="70"/>
      <c r="U24" s="38"/>
      <c r="V24" s="71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72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3:53">
      <c r="C25" s="67" t="s">
        <v>228</v>
      </c>
      <c r="D25" s="67"/>
      <c r="E25" s="67"/>
      <c r="F25" s="67"/>
      <c r="G25" s="67"/>
      <c r="H25" s="67"/>
      <c r="I25" s="67"/>
      <c r="J25" s="66"/>
      <c r="K25" s="66"/>
      <c r="L25" s="66"/>
      <c r="M25" s="66"/>
      <c r="N25" s="66"/>
      <c r="O25" s="66"/>
      <c r="P25" s="77"/>
      <c r="Q25" s="64"/>
      <c r="R25" s="38"/>
      <c r="S25" s="38"/>
      <c r="T25" s="70"/>
      <c r="U25" s="38"/>
      <c r="V25" s="71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72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3:53">
      <c r="C26" s="445" t="s">
        <v>279</v>
      </c>
      <c r="D26" s="67"/>
      <c r="E26" s="67"/>
      <c r="F26" s="67"/>
      <c r="G26" s="67"/>
      <c r="H26" s="67"/>
      <c r="I26" s="67"/>
      <c r="J26" s="66"/>
      <c r="K26" s="66"/>
      <c r="L26" s="66"/>
      <c r="M26" s="66"/>
      <c r="N26" s="66"/>
      <c r="O26" s="66"/>
      <c r="P26" s="77"/>
      <c r="Q26" s="64"/>
      <c r="R26" s="38"/>
      <c r="S26" s="38"/>
      <c r="T26" s="70"/>
      <c r="U26" s="38"/>
      <c r="V26" s="71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72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3:53" ht="15.75" customHeight="1">
      <c r="C27" s="446" t="s">
        <v>234</v>
      </c>
      <c r="D27" s="73"/>
      <c r="E27" s="73"/>
      <c r="F27" s="73"/>
      <c r="G27" s="73"/>
      <c r="H27" s="73"/>
      <c r="I27" s="73"/>
      <c r="J27" s="68"/>
      <c r="K27" s="68"/>
      <c r="L27" s="68"/>
      <c r="M27" s="68"/>
      <c r="N27" s="68"/>
      <c r="O27" s="68"/>
      <c r="P27" s="69"/>
      <c r="Q27" s="74"/>
      <c r="R27" s="38"/>
      <c r="S27" s="38"/>
      <c r="T27" s="70"/>
      <c r="U27" s="38"/>
      <c r="V27" s="71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72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3:53" ht="15.75" customHeight="1">
      <c r="C28" s="446" t="s">
        <v>235</v>
      </c>
      <c r="D28" s="73"/>
      <c r="E28" s="73"/>
      <c r="F28" s="73"/>
      <c r="G28" s="73"/>
      <c r="H28" s="73"/>
      <c r="I28" s="73"/>
      <c r="J28" s="68"/>
      <c r="K28" s="68"/>
      <c r="L28" s="68"/>
      <c r="M28" s="68"/>
      <c r="N28" s="68"/>
      <c r="O28" s="68"/>
      <c r="P28" s="69"/>
      <c r="Q28" s="74"/>
      <c r="R28" s="38"/>
      <c r="S28" s="38"/>
      <c r="T28" s="70"/>
      <c r="U28" s="38"/>
      <c r="V28" s="71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72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3:53" ht="15.75" customHeight="1">
      <c r="C29" s="445" t="s">
        <v>280</v>
      </c>
      <c r="D29" s="73"/>
      <c r="E29" s="73"/>
      <c r="F29" s="73"/>
      <c r="G29" s="73"/>
      <c r="H29" s="73"/>
      <c r="I29" s="73"/>
      <c r="J29" s="68"/>
      <c r="K29" s="68"/>
      <c r="L29" s="68"/>
      <c r="M29" s="68"/>
      <c r="N29" s="68"/>
      <c r="O29" s="68"/>
      <c r="P29" s="73"/>
      <c r="Q29" s="74"/>
      <c r="R29" s="38"/>
      <c r="S29" s="38"/>
      <c r="T29" s="70"/>
      <c r="U29" s="38"/>
      <c r="V29" s="71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72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3:53" ht="15.75" customHeight="1">
      <c r="C30" s="446" t="s">
        <v>223</v>
      </c>
      <c r="D30" s="73"/>
      <c r="E30" s="73"/>
      <c r="F30" s="73"/>
      <c r="G30" s="73"/>
      <c r="H30" s="73"/>
      <c r="I30" s="73"/>
      <c r="J30" s="68"/>
      <c r="K30" s="68"/>
      <c r="L30" s="68"/>
      <c r="M30" s="68"/>
      <c r="N30" s="68"/>
      <c r="O30" s="68"/>
      <c r="P30" s="69"/>
      <c r="Q30" s="74"/>
      <c r="R30" s="38"/>
      <c r="S30" s="38"/>
      <c r="T30" s="70"/>
      <c r="U30" s="38"/>
      <c r="V30" s="71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72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3:53" ht="15.75" customHeight="1">
      <c r="C31" s="446" t="s">
        <v>224</v>
      </c>
      <c r="D31" s="73"/>
      <c r="E31" s="73"/>
      <c r="F31" s="73"/>
      <c r="G31" s="73"/>
      <c r="H31" s="73"/>
      <c r="I31" s="73"/>
      <c r="J31" s="68"/>
      <c r="K31" s="68"/>
      <c r="L31" s="68"/>
      <c r="M31" s="68"/>
      <c r="N31" s="68"/>
      <c r="O31" s="68"/>
      <c r="P31" s="69"/>
      <c r="Q31" s="74"/>
      <c r="R31" s="38"/>
      <c r="S31" s="38"/>
      <c r="T31" s="70"/>
      <c r="U31" s="38"/>
      <c r="V31" s="71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72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3:53">
      <c r="C32" s="446" t="s">
        <v>225</v>
      </c>
      <c r="D32" s="73"/>
      <c r="E32" s="73"/>
      <c r="F32" s="73"/>
      <c r="G32" s="73"/>
      <c r="H32" s="73"/>
      <c r="I32" s="73"/>
      <c r="J32" s="68"/>
      <c r="K32" s="68"/>
      <c r="L32" s="68"/>
      <c r="M32" s="68"/>
      <c r="N32" s="68"/>
      <c r="O32" s="68"/>
      <c r="P32" s="69"/>
      <c r="Q32" s="64"/>
      <c r="R32" s="6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3:53" ht="15.75" customHeight="1">
      <c r="C33" s="446" t="s">
        <v>226</v>
      </c>
      <c r="D33" s="73"/>
      <c r="E33" s="73"/>
      <c r="F33" s="73"/>
      <c r="G33" s="73"/>
      <c r="H33" s="73"/>
      <c r="I33" s="73"/>
      <c r="J33" s="68"/>
      <c r="K33" s="68"/>
      <c r="L33" s="68"/>
      <c r="M33" s="68"/>
      <c r="N33" s="68"/>
      <c r="O33" s="68"/>
      <c r="P33" s="69"/>
      <c r="Q33" s="74"/>
      <c r="R33" s="38"/>
      <c r="S33" s="38"/>
      <c r="T33" s="70"/>
      <c r="U33" s="38"/>
      <c r="V33" s="71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72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3:53" ht="15.75" customHeight="1">
      <c r="C34" s="445" t="s">
        <v>315</v>
      </c>
      <c r="D34" s="67"/>
      <c r="E34" s="67"/>
      <c r="F34" s="67"/>
      <c r="G34" s="67"/>
      <c r="H34" s="67"/>
      <c r="I34" s="67"/>
      <c r="J34" s="66"/>
      <c r="K34" s="66"/>
      <c r="L34" s="66"/>
      <c r="M34" s="66"/>
      <c r="N34" s="66"/>
      <c r="O34" s="66"/>
      <c r="P34" s="67"/>
      <c r="Q34" s="74"/>
      <c r="R34" s="38"/>
      <c r="S34" s="38"/>
      <c r="T34" s="70"/>
      <c r="U34" s="38"/>
      <c r="V34" s="71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72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3:53">
      <c r="C35" s="446" t="s">
        <v>236</v>
      </c>
      <c r="D35" s="73"/>
      <c r="E35" s="73"/>
      <c r="F35" s="73"/>
      <c r="G35" s="73"/>
      <c r="H35" s="73"/>
      <c r="I35" s="73"/>
      <c r="J35" s="68"/>
      <c r="K35" s="68"/>
      <c r="L35" s="68"/>
      <c r="M35" s="68"/>
      <c r="N35" s="68"/>
      <c r="O35" s="68"/>
      <c r="P35" s="69"/>
      <c r="Q35" s="64"/>
      <c r="R35" s="6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3:53">
      <c r="C36" s="446" t="s">
        <v>237</v>
      </c>
      <c r="D36" s="73"/>
      <c r="E36" s="73"/>
      <c r="F36" s="73"/>
      <c r="G36" s="73"/>
      <c r="H36" s="73"/>
      <c r="I36" s="73"/>
      <c r="J36" s="68"/>
      <c r="K36" s="68"/>
      <c r="L36" s="68"/>
      <c r="M36" s="68"/>
      <c r="N36" s="68"/>
      <c r="O36" s="68"/>
      <c r="P36" s="69"/>
      <c r="Q36" s="64"/>
      <c r="R36" s="6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3:53">
      <c r="C37" s="446" t="s">
        <v>238</v>
      </c>
      <c r="D37" s="73"/>
      <c r="E37" s="73"/>
      <c r="F37" s="73"/>
      <c r="G37" s="73"/>
      <c r="H37" s="73"/>
      <c r="I37" s="73"/>
      <c r="J37" s="68"/>
      <c r="K37" s="68"/>
      <c r="L37" s="68"/>
      <c r="M37" s="68"/>
      <c r="N37" s="68"/>
      <c r="O37" s="68"/>
      <c r="P37" s="78"/>
      <c r="Q37" s="64"/>
      <c r="R37" s="6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3:53">
      <c r="C38" s="446" t="s">
        <v>239</v>
      </c>
      <c r="D38" s="73"/>
      <c r="E38" s="73"/>
      <c r="F38" s="73"/>
      <c r="G38" s="73"/>
      <c r="H38" s="73"/>
      <c r="I38" s="73"/>
      <c r="J38" s="68"/>
      <c r="K38" s="68"/>
      <c r="L38" s="68"/>
      <c r="M38" s="68"/>
      <c r="N38" s="68"/>
      <c r="O38" s="68"/>
      <c r="P38" s="78"/>
    </row>
    <row r="39" spans="3:53">
      <c r="C39" s="448"/>
      <c r="D39" s="448"/>
      <c r="E39" s="448"/>
      <c r="F39" s="448"/>
      <c r="G39" s="448"/>
      <c r="H39" s="448"/>
      <c r="I39" s="448"/>
      <c r="J39" s="79"/>
      <c r="K39" s="79"/>
      <c r="L39" s="79"/>
      <c r="M39" s="79"/>
      <c r="N39" s="79"/>
      <c r="O39" s="79"/>
      <c r="P39" s="79"/>
      <c r="Q39" s="63"/>
      <c r="R39" s="80"/>
      <c r="S39" s="63"/>
      <c r="T39" s="63"/>
    </row>
    <row r="40" spans="3:5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7"/>
      <c r="Q40" s="63"/>
      <c r="R40" s="80"/>
      <c r="S40" s="63"/>
      <c r="T40" s="63"/>
    </row>
    <row r="41" spans="3:53">
      <c r="C41" s="81" t="s">
        <v>276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7"/>
      <c r="Q41" s="63"/>
      <c r="R41" s="80"/>
      <c r="S41" s="63"/>
      <c r="T41" s="63"/>
    </row>
    <row r="42" spans="3:53">
      <c r="C42" s="449" t="s">
        <v>277</v>
      </c>
      <c r="D42" s="73"/>
      <c r="E42" s="73"/>
      <c r="F42" s="73"/>
      <c r="G42" s="73"/>
      <c r="H42" s="73"/>
      <c r="I42" s="73"/>
      <c r="J42" s="68"/>
      <c r="K42" s="68"/>
      <c r="L42" s="68"/>
      <c r="M42" s="68"/>
      <c r="N42" s="68"/>
      <c r="O42" s="68"/>
      <c r="P42" s="78"/>
      <c r="Q42" s="63"/>
      <c r="R42" s="80"/>
      <c r="S42" s="63"/>
      <c r="T42" s="63"/>
    </row>
    <row r="43" spans="3:53">
      <c r="C43" s="449" t="s">
        <v>278</v>
      </c>
      <c r="D43" s="73"/>
      <c r="E43" s="73"/>
      <c r="F43" s="73"/>
      <c r="G43" s="73"/>
      <c r="H43" s="73"/>
      <c r="I43" s="73"/>
      <c r="J43" s="68"/>
      <c r="K43" s="68"/>
      <c r="L43" s="68"/>
      <c r="M43" s="68"/>
      <c r="N43" s="68"/>
      <c r="O43" s="68"/>
      <c r="P43" s="78"/>
      <c r="Q43" s="63"/>
      <c r="R43" s="80"/>
      <c r="S43" s="63"/>
      <c r="T43" s="63"/>
    </row>
    <row r="44" spans="3:53" ht="6.75" customHeight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63"/>
      <c r="R44" s="80"/>
      <c r="S44" s="63"/>
      <c r="T44" s="63"/>
    </row>
    <row r="45" spans="3:53" ht="20.25" customHeight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63"/>
      <c r="R45" s="80"/>
      <c r="S45" s="63"/>
      <c r="T45" s="63"/>
    </row>
    <row r="46" spans="3:5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63"/>
      <c r="R46" s="80"/>
      <c r="S46" s="63"/>
      <c r="T46" s="63"/>
    </row>
    <row r="47" spans="3:5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63"/>
      <c r="R47" s="80"/>
      <c r="S47" s="63"/>
      <c r="T47" s="63"/>
    </row>
    <row r="48" spans="3:5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63"/>
      <c r="R48" s="80"/>
      <c r="S48" s="63"/>
      <c r="T48" s="63"/>
    </row>
    <row r="49" spans="1:32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63"/>
      <c r="R49" s="80"/>
      <c r="S49" s="63"/>
      <c r="T49" s="63"/>
    </row>
    <row r="50" spans="1:32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63"/>
      <c r="R50" s="80"/>
      <c r="S50" s="63"/>
      <c r="T50" s="63"/>
    </row>
    <row r="51" spans="1:32" ht="15.75">
      <c r="C51" s="626" t="str">
        <f>"Quadro N2-"&amp;A1&amp;"b - TEE - Faturação"</f>
        <v>Quadro N2-3b - TEE - Faturação</v>
      </c>
      <c r="D51" s="626"/>
      <c r="E51" s="626"/>
      <c r="F51" s="626"/>
      <c r="G51" s="626"/>
      <c r="H51" s="626"/>
      <c r="I51" s="626"/>
      <c r="J51" s="45"/>
      <c r="K51" s="45"/>
      <c r="L51" s="45"/>
      <c r="M51" s="45"/>
      <c r="N51" s="45"/>
      <c r="O51" s="45"/>
      <c r="P51" s="46"/>
      <c r="Q51" s="63"/>
      <c r="R51" s="80"/>
      <c r="S51" s="63"/>
      <c r="T51" s="63"/>
    </row>
    <row r="52" spans="1:32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63"/>
      <c r="R52" s="80"/>
      <c r="S52" s="63"/>
      <c r="T52" s="63"/>
    </row>
    <row r="53" spans="1:32">
      <c r="P53" s="39" t="s">
        <v>335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s="38" customFormat="1" ht="4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32" s="38" customFormat="1" ht="27" customHeight="1">
      <c r="A55" s="37"/>
      <c r="B55" s="37"/>
      <c r="C55" s="40" t="s">
        <v>303</v>
      </c>
      <c r="D55" s="41" t="s">
        <v>210</v>
      </c>
      <c r="E55" s="41" t="s">
        <v>211</v>
      </c>
      <c r="F55" s="41" t="s">
        <v>212</v>
      </c>
      <c r="G55" s="41" t="s">
        <v>213</v>
      </c>
      <c r="H55" s="41" t="s">
        <v>214</v>
      </c>
      <c r="I55" s="41" t="s">
        <v>215</v>
      </c>
      <c r="J55" s="41" t="s">
        <v>216</v>
      </c>
      <c r="K55" s="41" t="s">
        <v>217</v>
      </c>
      <c r="L55" s="41" t="s">
        <v>218</v>
      </c>
      <c r="M55" s="41" t="s">
        <v>219</v>
      </c>
      <c r="N55" s="41" t="s">
        <v>220</v>
      </c>
      <c r="O55" s="41" t="s">
        <v>221</v>
      </c>
      <c r="P55" s="40" t="str">
        <f>+P7</f>
        <v>t-1</v>
      </c>
      <c r="Q55" s="37"/>
    </row>
    <row r="56" spans="1:32" s="38" customFormat="1" ht="27" customHeight="1">
      <c r="A56" s="37"/>
      <c r="B56" s="37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3"/>
      <c r="Q56" s="37"/>
    </row>
    <row r="57" spans="1:32">
      <c r="C57" s="82" t="s">
        <v>261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73"/>
      <c r="Q57" s="63"/>
      <c r="R57" s="63"/>
      <c r="S57" s="63"/>
      <c r="T57" s="63"/>
    </row>
    <row r="58" spans="1:32">
      <c r="C58" s="37" t="s">
        <v>262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83"/>
    </row>
    <row r="59" spans="1:32">
      <c r="C59" s="37" t="s">
        <v>263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83"/>
    </row>
    <row r="60" spans="1:32">
      <c r="C60" s="37" t="s">
        <v>264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83"/>
    </row>
    <row r="61" spans="1:32">
      <c r="C61" s="37" t="s">
        <v>265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83"/>
    </row>
    <row r="62" spans="1:32">
      <c r="C62" s="37" t="s">
        <v>266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83"/>
    </row>
    <row r="63" spans="1:32">
      <c r="C63" s="37" t="s">
        <v>267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83"/>
    </row>
    <row r="64" spans="1:32">
      <c r="C64" s="37" t="s">
        <v>255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83"/>
    </row>
    <row r="65" spans="3:16">
      <c r="C65" s="37" t="s">
        <v>256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83"/>
    </row>
    <row r="66" spans="3:16">
      <c r="C66" s="37" t="s">
        <v>257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83"/>
    </row>
    <row r="67" spans="3:16">
      <c r="C67" s="37" t="s">
        <v>258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83"/>
    </row>
    <row r="68" spans="3:16" ht="23.25" customHeight="1"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</row>
    <row r="69" spans="3:16">
      <c r="C69" s="85" t="s">
        <v>228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83"/>
    </row>
    <row r="70" spans="3:16">
      <c r="C70" s="37" t="s">
        <v>268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83"/>
    </row>
    <row r="71" spans="3:16">
      <c r="C71" s="37" t="s">
        <v>269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83"/>
    </row>
    <row r="72" spans="3:16">
      <c r="C72" s="37" t="s">
        <v>271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83"/>
    </row>
    <row r="73" spans="3:16">
      <c r="C73" s="37" t="s">
        <v>270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83"/>
    </row>
    <row r="74" spans="3:16">
      <c r="C74" s="37" t="s">
        <v>272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83"/>
    </row>
    <row r="75" spans="3:16">
      <c r="C75" s="37" t="s">
        <v>273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83"/>
    </row>
    <row r="76" spans="3:16">
      <c r="C76" s="37" t="s">
        <v>255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83"/>
    </row>
    <row r="77" spans="3:16">
      <c r="C77" s="37" t="s">
        <v>256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83"/>
    </row>
    <row r="78" spans="3:16">
      <c r="C78" s="37" t="s">
        <v>257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83"/>
    </row>
    <row r="79" spans="3:16">
      <c r="C79" s="37" t="s">
        <v>258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83"/>
    </row>
    <row r="80" spans="3:16"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3:16"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83"/>
    </row>
    <row r="82" spans="3:16" ht="23.25" customHeight="1" thickBot="1">
      <c r="C82" s="39" t="s">
        <v>281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3:16" ht="13.5" thickTop="1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83"/>
    </row>
    <row r="84" spans="3:16">
      <c r="C84" s="85" t="s">
        <v>276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83"/>
    </row>
    <row r="85" spans="3:16">
      <c r="C85" s="37" t="s">
        <v>274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83"/>
    </row>
    <row r="86" spans="3:16">
      <c r="C86" s="37" t="s">
        <v>275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83"/>
    </row>
    <row r="87" spans="3:16"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83"/>
    </row>
    <row r="88" spans="3:16" ht="22.5" customHeight="1" thickBot="1">
      <c r="C88" s="39" t="s">
        <v>282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3:16" ht="13.5" thickTop="1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83"/>
    </row>
    <row r="90" spans="3:16" ht="23.25" customHeight="1" thickBot="1">
      <c r="C90" s="86" t="s">
        <v>283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3:16" ht="13.5" thickTop="1"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3:16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3:16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3:16">
      <c r="P94" s="48"/>
    </row>
  </sheetData>
  <mergeCells count="3">
    <mergeCell ref="C2:I2"/>
    <mergeCell ref="C51:I51"/>
    <mergeCell ref="C4:I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0" orientation="landscape" r:id="rId1"/>
  <headerFooter>
    <oddHeader>&amp;LREN, SA</oddHeader>
    <oddFooter>&amp;L29/04/2015&amp;R&amp;F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/>
  </sheetViews>
  <sheetFormatPr defaultColWidth="9.109375" defaultRowHeight="13.8"/>
  <cols>
    <col min="1" max="1" width="9.109375" style="87"/>
    <col min="2" max="2" width="36" style="87" customWidth="1"/>
    <col min="3" max="4" width="10.33203125" style="87" customWidth="1"/>
    <col min="5" max="10" width="9.109375" style="87"/>
    <col min="11" max="11" width="15.5546875" style="87" bestFit="1" customWidth="1"/>
    <col min="12" max="16384" width="9.109375" style="87"/>
  </cols>
  <sheetData>
    <row r="1" spans="1:6">
      <c r="A1" s="8">
        <f>+'N2-03-REN - Qtds e fatur_TEE'!A1+1</f>
        <v>4</v>
      </c>
    </row>
    <row r="2" spans="1:6" ht="15.6">
      <c r="B2" s="627" t="str">
        <f>Índice!D10</f>
        <v>Quadro N2-04-REN - Km e nº e painéis</v>
      </c>
      <c r="C2" s="627"/>
      <c r="D2" s="627"/>
    </row>
    <row r="4" spans="1:6" ht="25.5" customHeight="1">
      <c r="C4" s="88" t="s">
        <v>333</v>
      </c>
      <c r="D4" s="88" t="s">
        <v>334</v>
      </c>
    </row>
    <row r="6" spans="1:6">
      <c r="B6" s="1" t="s">
        <v>332</v>
      </c>
      <c r="D6" s="89"/>
      <c r="E6" s="89"/>
      <c r="F6" s="89"/>
    </row>
    <row r="7" spans="1:6">
      <c r="B7" s="1" t="s">
        <v>289</v>
      </c>
      <c r="D7" s="89"/>
      <c r="E7" s="89"/>
      <c r="F7" s="89"/>
    </row>
    <row r="8" spans="1:6">
      <c r="B8" s="90"/>
    </row>
    <row r="18" spans="11:13">
      <c r="M18" s="91"/>
    </row>
    <row r="19" spans="11:13">
      <c r="M19" s="92"/>
    </row>
    <row r="20" spans="11:13">
      <c r="K20" s="93"/>
      <c r="M20" s="92"/>
    </row>
    <row r="21" spans="11:13">
      <c r="L21" s="92"/>
      <c r="M21" s="94"/>
    </row>
  </sheetData>
  <mergeCells count="1">
    <mergeCell ref="B2:D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&amp;L29/04/2015&amp;R&amp;F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GridLines="0" zoomScaleNormal="100" workbookViewId="0">
      <selection activeCell="C2" sqref="C2"/>
    </sheetView>
  </sheetViews>
  <sheetFormatPr defaultColWidth="7.44140625" defaultRowHeight="11.1" customHeight="1"/>
  <cols>
    <col min="1" max="1" width="7.44140625" style="96"/>
    <col min="2" max="2" width="4.44140625" style="96" customWidth="1"/>
    <col min="3" max="3" width="41.88671875" style="96" bestFit="1" customWidth="1"/>
    <col min="4" max="4" width="6.5546875" style="371" customWidth="1"/>
    <col min="5" max="6" width="15" style="96" customWidth="1"/>
    <col min="7" max="7" width="1.6640625" style="96" customWidth="1"/>
    <col min="8" max="9" width="14.5546875" style="96" customWidth="1"/>
    <col min="10" max="10" width="1.33203125" style="96" customWidth="1"/>
    <col min="11" max="11" width="16.109375" style="96" customWidth="1"/>
    <col min="12" max="12" width="14.6640625" style="96" customWidth="1"/>
    <col min="13" max="13" width="13.44140625" style="96" customWidth="1"/>
    <col min="14" max="14" width="1.6640625" style="96" customWidth="1"/>
    <col min="15" max="15" width="14.44140625" style="96" customWidth="1"/>
    <col min="16" max="16384" width="7.44140625" style="96"/>
  </cols>
  <sheetData>
    <row r="1" spans="1:15" ht="11.1" customHeight="1">
      <c r="A1" s="95">
        <f>+'N2-04-REN - Km e painéis'!A1+1</f>
        <v>5</v>
      </c>
    </row>
    <row r="2" spans="1:15" ht="15.75" customHeight="1">
      <c r="C2" s="431" t="str">
        <f>Índice!D11</f>
        <v>Quadro N2-05-REN - Balanço das atividades reguladas</v>
      </c>
      <c r="D2" s="432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4" spans="1:15" s="98" customFormat="1" ht="13.8">
      <c r="A4" s="97"/>
      <c r="C4" s="99"/>
      <c r="D4" s="274"/>
      <c r="E4" s="101"/>
      <c r="F4" s="101"/>
      <c r="G4" s="102"/>
      <c r="H4" s="102"/>
      <c r="J4" s="101"/>
      <c r="L4" s="104"/>
      <c r="M4" s="103"/>
      <c r="O4" s="103" t="s">
        <v>331</v>
      </c>
    </row>
    <row r="5" spans="1:15" ht="27.6">
      <c r="C5" s="630" t="s">
        <v>3</v>
      </c>
      <c r="D5" s="632" t="s">
        <v>306</v>
      </c>
      <c r="E5" s="628" t="s">
        <v>1</v>
      </c>
      <c r="F5" s="628"/>
      <c r="G5" s="105"/>
      <c r="H5" s="628" t="s">
        <v>2</v>
      </c>
      <c r="I5" s="628"/>
      <c r="K5" s="321" t="s">
        <v>361</v>
      </c>
      <c r="L5" s="321" t="s">
        <v>362</v>
      </c>
      <c r="M5" s="321" t="s">
        <v>363</v>
      </c>
      <c r="O5" s="321" t="s">
        <v>361</v>
      </c>
    </row>
    <row r="6" spans="1:15" ht="13.8">
      <c r="C6" s="630"/>
      <c r="D6" s="632"/>
      <c r="E6" s="106" t="s">
        <v>333</v>
      </c>
      <c r="F6" s="106" t="s">
        <v>334</v>
      </c>
      <c r="G6" s="105"/>
      <c r="H6" s="106" t="s">
        <v>333</v>
      </c>
      <c r="I6" s="106" t="s">
        <v>334</v>
      </c>
      <c r="K6" s="629" t="s">
        <v>333</v>
      </c>
      <c r="L6" s="629"/>
      <c r="M6" s="629"/>
      <c r="O6" s="322" t="s">
        <v>334</v>
      </c>
    </row>
    <row r="7" spans="1:15" ht="19.5" customHeight="1">
      <c r="C7" s="631"/>
      <c r="D7" s="633"/>
      <c r="E7" s="441" t="s">
        <v>457</v>
      </c>
      <c r="F7" s="441" t="s">
        <v>458</v>
      </c>
      <c r="G7" s="105"/>
      <c r="H7" s="441" t="s">
        <v>459</v>
      </c>
      <c r="I7" s="441" t="s">
        <v>460</v>
      </c>
      <c r="K7" s="106" t="s">
        <v>461</v>
      </c>
      <c r="L7" s="442" t="s">
        <v>462</v>
      </c>
      <c r="M7" s="106" t="s">
        <v>463</v>
      </c>
      <c r="O7" s="106" t="s">
        <v>464</v>
      </c>
    </row>
    <row r="8" spans="1:15" ht="13.8">
      <c r="E8" s="107"/>
      <c r="F8" s="107"/>
      <c r="G8" s="108"/>
      <c r="H8" s="107"/>
      <c r="I8" s="107"/>
      <c r="K8" s="107"/>
      <c r="L8" s="107"/>
      <c r="M8" s="107"/>
      <c r="O8" s="107"/>
    </row>
    <row r="9" spans="1:15" ht="13.8">
      <c r="C9" s="109" t="s">
        <v>317</v>
      </c>
      <c r="D9" s="433"/>
      <c r="E9" s="110"/>
      <c r="F9" s="110"/>
      <c r="G9" s="108"/>
      <c r="H9" s="110"/>
      <c r="I9" s="110"/>
      <c r="K9" s="110"/>
      <c r="L9" s="110"/>
      <c r="M9" s="110"/>
      <c r="O9" s="110"/>
    </row>
    <row r="10" spans="1:15" ht="13.8">
      <c r="B10" s="109"/>
      <c r="C10" s="111" t="s">
        <v>465</v>
      </c>
      <c r="D10" s="112" t="s">
        <v>305</v>
      </c>
      <c r="E10" s="113"/>
      <c r="F10" s="113"/>
      <c r="G10" s="114"/>
      <c r="H10" s="113"/>
      <c r="I10" s="113"/>
      <c r="K10" s="113"/>
      <c r="L10" s="113"/>
      <c r="M10" s="113"/>
      <c r="O10" s="113"/>
    </row>
    <row r="11" spans="1:15" ht="13.8">
      <c r="B11" s="109"/>
      <c r="C11" s="111" t="s">
        <v>466</v>
      </c>
      <c r="D11" s="112"/>
      <c r="E11" s="109"/>
      <c r="F11" s="109"/>
      <c r="G11" s="108"/>
      <c r="H11" s="109"/>
      <c r="I11" s="109"/>
      <c r="K11" s="109"/>
      <c r="L11" s="109"/>
      <c r="M11" s="109"/>
      <c r="O11" s="109"/>
    </row>
    <row r="12" spans="1:15" ht="13.8">
      <c r="B12" s="109"/>
      <c r="C12" s="111" t="s">
        <v>467</v>
      </c>
      <c r="E12" s="109"/>
      <c r="F12" s="109"/>
      <c r="G12" s="108"/>
      <c r="H12" s="109"/>
      <c r="I12" s="109"/>
      <c r="K12" s="109"/>
      <c r="L12" s="109"/>
      <c r="M12" s="109"/>
      <c r="O12" s="109"/>
    </row>
    <row r="13" spans="1:15" ht="13.8">
      <c r="B13" s="109"/>
      <c r="C13" s="111" t="s">
        <v>472</v>
      </c>
      <c r="E13" s="109"/>
      <c r="F13" s="109"/>
      <c r="G13" s="108"/>
      <c r="H13" s="109"/>
      <c r="I13" s="109"/>
      <c r="K13" s="109"/>
      <c r="L13" s="109"/>
      <c r="M13" s="109"/>
      <c r="O13" s="109"/>
    </row>
    <row r="14" spans="1:15" ht="13.8">
      <c r="B14" s="109"/>
      <c r="C14" s="111" t="s">
        <v>712</v>
      </c>
      <c r="D14" s="112">
        <v>10</v>
      </c>
      <c r="E14" s="116"/>
      <c r="F14" s="116"/>
      <c r="G14" s="114"/>
      <c r="H14" s="116"/>
      <c r="I14" s="116"/>
      <c r="K14" s="116"/>
      <c r="L14" s="116"/>
      <c r="M14" s="116"/>
      <c r="O14" s="116"/>
    </row>
    <row r="15" spans="1:15" ht="13.8">
      <c r="B15" s="109"/>
      <c r="C15" s="117" t="s">
        <v>470</v>
      </c>
      <c r="D15" s="112"/>
      <c r="E15" s="118"/>
      <c r="F15" s="118"/>
      <c r="G15" s="108"/>
      <c r="H15" s="118"/>
      <c r="I15" s="118"/>
      <c r="K15" s="118"/>
      <c r="L15" s="118"/>
      <c r="M15" s="118"/>
      <c r="O15" s="118"/>
    </row>
    <row r="16" spans="1:15" ht="13.8">
      <c r="B16" s="109"/>
      <c r="C16" s="109"/>
      <c r="D16" s="112"/>
      <c r="E16" s="109"/>
      <c r="F16" s="109"/>
      <c r="G16" s="108"/>
      <c r="H16" s="109"/>
      <c r="I16" s="109"/>
      <c r="K16" s="109"/>
      <c r="L16" s="109"/>
      <c r="M16" s="109"/>
      <c r="O16" s="109"/>
    </row>
    <row r="17" spans="2:15" ht="13.8">
      <c r="C17" s="109" t="s">
        <v>318</v>
      </c>
      <c r="D17" s="112"/>
      <c r="E17" s="109"/>
      <c r="F17" s="109"/>
      <c r="G17" s="108"/>
      <c r="H17" s="109"/>
      <c r="I17" s="109"/>
      <c r="K17" s="109"/>
      <c r="L17" s="109"/>
      <c r="M17" s="109"/>
      <c r="O17" s="109"/>
    </row>
    <row r="18" spans="2:15" ht="13.8">
      <c r="B18" s="109"/>
      <c r="C18" s="111" t="s">
        <v>4</v>
      </c>
      <c r="E18" s="109"/>
      <c r="F18" s="109"/>
      <c r="G18" s="108"/>
      <c r="H18" s="109"/>
      <c r="I18" s="109"/>
      <c r="K18" s="109"/>
      <c r="L18" s="109"/>
      <c r="M18" s="109"/>
      <c r="O18" s="109"/>
    </row>
    <row r="19" spans="2:15" ht="13.8">
      <c r="B19" s="109"/>
      <c r="C19" s="111" t="s">
        <v>466</v>
      </c>
      <c r="E19" s="109"/>
      <c r="F19" s="109"/>
      <c r="G19" s="108"/>
      <c r="H19" s="109"/>
      <c r="I19" s="109"/>
      <c r="K19" s="109"/>
      <c r="L19" s="109"/>
      <c r="M19" s="109"/>
      <c r="O19" s="109"/>
    </row>
    <row r="20" spans="2:15" ht="13.8">
      <c r="B20" s="109"/>
      <c r="C20" s="111" t="s">
        <v>5</v>
      </c>
      <c r="E20" s="109"/>
      <c r="F20" s="109"/>
      <c r="G20" s="108"/>
      <c r="H20" s="109"/>
      <c r="I20" s="109"/>
      <c r="K20" s="109"/>
      <c r="L20" s="109"/>
      <c r="M20" s="109"/>
      <c r="O20" s="109"/>
    </row>
    <row r="21" spans="2:15" ht="13.8">
      <c r="B21" s="109"/>
      <c r="C21" s="111" t="s">
        <v>6</v>
      </c>
      <c r="E21" s="109"/>
      <c r="F21" s="109"/>
      <c r="G21" s="108"/>
      <c r="H21" s="109"/>
      <c r="I21" s="109"/>
      <c r="K21" s="109"/>
      <c r="L21" s="109"/>
      <c r="M21" s="109"/>
      <c r="O21" s="109"/>
    </row>
    <row r="22" spans="2:15" ht="13.8">
      <c r="B22" s="109"/>
      <c r="C22" s="111" t="s">
        <v>254</v>
      </c>
      <c r="E22" s="109"/>
      <c r="F22" s="109"/>
      <c r="G22" s="108"/>
      <c r="H22" s="109"/>
      <c r="I22" s="109"/>
      <c r="K22" s="109"/>
      <c r="L22" s="109"/>
      <c r="M22" s="109"/>
      <c r="O22" s="109"/>
    </row>
    <row r="23" spans="2:15" ht="13.8">
      <c r="B23" s="109"/>
      <c r="C23" s="111" t="s">
        <v>712</v>
      </c>
      <c r="D23" s="371">
        <v>10</v>
      </c>
      <c r="E23" s="113"/>
      <c r="F23" s="113"/>
      <c r="G23" s="114"/>
      <c r="H23" s="113"/>
      <c r="I23" s="113"/>
      <c r="K23" s="113"/>
      <c r="L23" s="113"/>
      <c r="M23" s="113"/>
      <c r="O23" s="113"/>
    </row>
    <row r="24" spans="2:15" ht="13.8">
      <c r="B24" s="109"/>
      <c r="C24" s="111" t="s">
        <v>7</v>
      </c>
      <c r="D24" s="371">
        <v>10</v>
      </c>
      <c r="E24" s="113"/>
      <c r="F24" s="113"/>
      <c r="G24" s="114"/>
      <c r="H24" s="113"/>
      <c r="I24" s="113"/>
      <c r="K24" s="113"/>
      <c r="L24" s="113"/>
      <c r="M24" s="113"/>
      <c r="O24" s="113"/>
    </row>
    <row r="25" spans="2:15" ht="13.8">
      <c r="B25" s="109"/>
      <c r="C25" s="111" t="s">
        <v>8</v>
      </c>
      <c r="E25" s="109"/>
      <c r="F25" s="109"/>
      <c r="G25" s="108"/>
      <c r="H25" s="109"/>
      <c r="I25" s="109"/>
      <c r="K25" s="109"/>
      <c r="L25" s="109"/>
      <c r="M25" s="109"/>
      <c r="O25" s="109"/>
    </row>
    <row r="26" spans="2:15" ht="13.8">
      <c r="B26" s="109"/>
      <c r="C26" s="117" t="s">
        <v>469</v>
      </c>
      <c r="D26" s="112"/>
      <c r="E26" s="119"/>
      <c r="F26" s="119"/>
      <c r="G26" s="108"/>
      <c r="H26" s="119"/>
      <c r="I26" s="119"/>
      <c r="K26" s="119"/>
      <c r="L26" s="119"/>
      <c r="M26" s="119"/>
      <c r="O26" s="119"/>
    </row>
    <row r="27" spans="2:15" ht="14.4" thickBot="1">
      <c r="B27" s="109"/>
      <c r="C27" s="117" t="s">
        <v>468</v>
      </c>
      <c r="D27" s="434"/>
      <c r="E27" s="120"/>
      <c r="F27" s="120"/>
      <c r="G27" s="108"/>
      <c r="H27" s="120"/>
      <c r="I27" s="120"/>
      <c r="K27" s="120"/>
      <c r="L27" s="120"/>
      <c r="M27" s="120"/>
      <c r="O27" s="120"/>
    </row>
    <row r="28" spans="2:15" ht="14.4" thickTop="1">
      <c r="E28" s="115"/>
      <c r="F28" s="121"/>
      <c r="G28" s="122"/>
      <c r="H28" s="122"/>
      <c r="I28" s="123"/>
      <c r="K28" s="123"/>
      <c r="L28" s="123"/>
      <c r="M28" s="123"/>
      <c r="O28" s="123"/>
    </row>
    <row r="29" spans="2:15" ht="13.8">
      <c r="C29" s="124" t="s">
        <v>9</v>
      </c>
      <c r="E29" s="125"/>
      <c r="F29" s="125"/>
      <c r="G29" s="122"/>
      <c r="H29" s="125"/>
      <c r="I29" s="125"/>
      <c r="K29" s="125"/>
      <c r="L29" s="125"/>
      <c r="M29" s="125"/>
      <c r="O29" s="125"/>
    </row>
    <row r="30" spans="2:15" ht="13.8">
      <c r="B30" s="109"/>
      <c r="C30" s="109"/>
      <c r="D30" s="112"/>
      <c r="E30" s="112"/>
      <c r="F30" s="112"/>
      <c r="G30" s="108"/>
      <c r="H30" s="112"/>
      <c r="I30" s="112"/>
      <c r="K30" s="112"/>
      <c r="L30" s="112"/>
      <c r="M30" s="112"/>
      <c r="O30" s="112"/>
    </row>
    <row r="31" spans="2:15" ht="13.8">
      <c r="B31" s="112"/>
      <c r="C31" s="109" t="s">
        <v>10</v>
      </c>
      <c r="D31" s="112"/>
      <c r="E31" s="109"/>
      <c r="F31" s="109"/>
      <c r="G31" s="108"/>
      <c r="H31" s="109"/>
      <c r="I31" s="109"/>
      <c r="K31" s="109"/>
      <c r="L31" s="109"/>
      <c r="M31" s="109"/>
      <c r="O31" s="109"/>
    </row>
    <row r="32" spans="2:15" ht="12.9" customHeight="1">
      <c r="B32" s="112"/>
      <c r="C32" s="126" t="s">
        <v>713</v>
      </c>
      <c r="E32" s="109"/>
      <c r="F32" s="109"/>
      <c r="G32" s="108"/>
      <c r="H32" s="109"/>
      <c r="I32" s="109"/>
      <c r="K32" s="109"/>
      <c r="L32" s="109"/>
      <c r="M32" s="109"/>
      <c r="O32" s="109"/>
    </row>
    <row r="33" spans="2:15" ht="12.9" customHeight="1">
      <c r="B33" s="109"/>
      <c r="C33" s="126" t="s">
        <v>11</v>
      </c>
      <c r="D33" s="112"/>
      <c r="E33" s="109"/>
      <c r="F33" s="109"/>
      <c r="G33" s="108"/>
      <c r="H33" s="109"/>
      <c r="I33" s="109"/>
      <c r="K33" s="109"/>
      <c r="L33" s="109"/>
      <c r="M33" s="109"/>
      <c r="O33" s="109"/>
    </row>
    <row r="34" spans="2:15" ht="12.9" customHeight="1">
      <c r="B34" s="109"/>
      <c r="C34" s="126" t="s">
        <v>471</v>
      </c>
      <c r="D34" s="112"/>
      <c r="E34" s="109"/>
      <c r="F34" s="109"/>
      <c r="G34" s="108"/>
      <c r="H34" s="109"/>
      <c r="I34" s="109"/>
      <c r="K34" s="109"/>
      <c r="L34" s="109"/>
      <c r="M34" s="109"/>
      <c r="O34" s="109"/>
    </row>
    <row r="35" spans="2:15" ht="12.9" customHeight="1">
      <c r="B35" s="109"/>
      <c r="C35" s="126" t="s">
        <v>12</v>
      </c>
      <c r="D35" s="112"/>
      <c r="E35" s="127"/>
      <c r="F35" s="127"/>
      <c r="G35" s="108"/>
      <c r="H35" s="127"/>
      <c r="I35" s="127"/>
      <c r="K35" s="127"/>
      <c r="L35" s="127"/>
      <c r="M35" s="127"/>
      <c r="O35" s="127"/>
    </row>
    <row r="36" spans="2:15" ht="19.5" customHeight="1">
      <c r="B36" s="109"/>
      <c r="C36" s="128"/>
      <c r="D36" s="112"/>
      <c r="E36" s="109"/>
      <c r="F36" s="109"/>
      <c r="G36" s="108"/>
      <c r="H36" s="109"/>
      <c r="I36" s="109"/>
      <c r="K36" s="109"/>
      <c r="L36" s="109"/>
      <c r="M36" s="109"/>
      <c r="O36" s="109"/>
    </row>
    <row r="37" spans="2:15" ht="17.25" customHeight="1">
      <c r="B37" s="129"/>
      <c r="C37" s="126" t="s">
        <v>13</v>
      </c>
      <c r="D37" s="112">
        <v>6</v>
      </c>
      <c r="E37" s="113"/>
      <c r="F37" s="113"/>
      <c r="G37" s="114"/>
      <c r="H37" s="113"/>
      <c r="I37" s="113"/>
      <c r="K37" s="113"/>
      <c r="L37" s="113"/>
      <c r="M37" s="113"/>
      <c r="O37" s="113"/>
    </row>
    <row r="38" spans="2:15" ht="18" customHeight="1" thickBot="1">
      <c r="B38" s="109"/>
      <c r="C38" s="117" t="s">
        <v>14</v>
      </c>
      <c r="D38" s="434"/>
      <c r="E38" s="130"/>
      <c r="F38" s="130"/>
      <c r="G38" s="108"/>
      <c r="H38" s="130"/>
      <c r="I38" s="130"/>
      <c r="K38" s="130"/>
      <c r="L38" s="130"/>
      <c r="M38" s="130"/>
      <c r="O38" s="130"/>
    </row>
    <row r="39" spans="2:15" ht="13.5" thickTop="1">
      <c r="B39" s="109"/>
      <c r="C39" s="109"/>
      <c r="D39" s="112"/>
      <c r="E39" s="131"/>
      <c r="F39" s="131"/>
      <c r="G39" s="108"/>
      <c r="H39" s="131"/>
      <c r="I39" s="131"/>
      <c r="K39" s="131"/>
      <c r="L39" s="131"/>
      <c r="M39" s="131"/>
      <c r="O39" s="131"/>
    </row>
    <row r="40" spans="2:15" ht="12.75">
      <c r="C40" s="109" t="s">
        <v>15</v>
      </c>
      <c r="D40" s="112"/>
      <c r="E40" s="131"/>
      <c r="F40" s="131"/>
      <c r="G40" s="108"/>
      <c r="H40" s="131"/>
      <c r="I40" s="131"/>
      <c r="K40" s="131"/>
      <c r="L40" s="131"/>
      <c r="M40" s="131"/>
      <c r="O40" s="131"/>
    </row>
    <row r="41" spans="2:15" ht="12.75">
      <c r="B41" s="109"/>
      <c r="C41" s="111" t="s">
        <v>16</v>
      </c>
      <c r="D41" s="112"/>
      <c r="E41" s="132"/>
      <c r="F41" s="132"/>
      <c r="G41" s="108"/>
      <c r="H41" s="132"/>
      <c r="I41" s="132"/>
      <c r="K41" s="132"/>
      <c r="L41" s="132"/>
      <c r="M41" s="132"/>
      <c r="O41" s="132"/>
    </row>
    <row r="42" spans="2:15" ht="12.75">
      <c r="B42" s="109"/>
      <c r="C42" s="126" t="s">
        <v>17</v>
      </c>
      <c r="D42" s="112"/>
      <c r="E42" s="132"/>
      <c r="F42" s="132"/>
      <c r="G42" s="108"/>
      <c r="H42" s="132"/>
      <c r="I42" s="132"/>
      <c r="K42" s="132"/>
      <c r="L42" s="132"/>
      <c r="M42" s="132"/>
      <c r="O42" s="132"/>
    </row>
    <row r="43" spans="2:15" ht="12.75">
      <c r="B43" s="109"/>
      <c r="C43" s="126" t="s">
        <v>18</v>
      </c>
      <c r="D43" s="112"/>
      <c r="E43" s="132"/>
      <c r="F43" s="132"/>
      <c r="G43" s="108"/>
      <c r="H43" s="132"/>
      <c r="I43" s="132"/>
      <c r="K43" s="132"/>
      <c r="L43" s="132"/>
      <c r="M43" s="132"/>
      <c r="O43" s="132"/>
    </row>
    <row r="44" spans="2:15" ht="12" customHeight="1">
      <c r="B44" s="109"/>
      <c r="C44" s="126" t="s">
        <v>714</v>
      </c>
      <c r="D44" s="112">
        <v>10</v>
      </c>
      <c r="E44" s="113"/>
      <c r="F44" s="113"/>
      <c r="G44" s="108"/>
      <c r="H44" s="113"/>
      <c r="I44" s="113"/>
      <c r="K44" s="113"/>
      <c r="L44" s="113"/>
      <c r="M44" s="113"/>
      <c r="O44" s="113"/>
    </row>
    <row r="45" spans="2:15" ht="12.75">
      <c r="B45" s="109"/>
      <c r="C45" s="126" t="s">
        <v>472</v>
      </c>
      <c r="D45" s="112"/>
      <c r="E45" s="132"/>
      <c r="F45" s="132"/>
      <c r="G45" s="108"/>
      <c r="H45" s="132"/>
      <c r="I45" s="132"/>
      <c r="K45" s="132"/>
      <c r="L45" s="132"/>
      <c r="M45" s="132"/>
      <c r="O45" s="132"/>
    </row>
    <row r="46" spans="2:15" ht="12.75">
      <c r="B46" s="109"/>
      <c r="C46" s="126" t="s">
        <v>7</v>
      </c>
      <c r="D46" s="112"/>
      <c r="E46" s="132"/>
      <c r="F46" s="132"/>
      <c r="G46" s="108"/>
      <c r="H46" s="132"/>
      <c r="I46" s="132"/>
      <c r="K46" s="132"/>
      <c r="L46" s="132"/>
      <c r="M46" s="132"/>
      <c r="O46" s="132"/>
    </row>
    <row r="47" spans="2:15" s="138" customFormat="1" ht="12.75">
      <c r="B47" s="133"/>
      <c r="C47" s="134" t="s">
        <v>473</v>
      </c>
      <c r="D47" s="435"/>
      <c r="E47" s="135"/>
      <c r="F47" s="136"/>
      <c r="G47" s="137"/>
      <c r="H47" s="135"/>
      <c r="I47" s="136"/>
      <c r="J47" s="96"/>
      <c r="K47" s="136"/>
      <c r="L47" s="136"/>
      <c r="M47" s="136"/>
      <c r="O47" s="136"/>
    </row>
    <row r="48" spans="2:15" ht="12.75">
      <c r="B48" s="109"/>
      <c r="C48" s="126" t="s">
        <v>19</v>
      </c>
      <c r="D48" s="112"/>
      <c r="E48" s="109"/>
      <c r="F48" s="109"/>
      <c r="G48" s="108"/>
      <c r="H48" s="109"/>
      <c r="I48" s="109"/>
      <c r="K48" s="109"/>
      <c r="L48" s="109"/>
      <c r="M48" s="109"/>
      <c r="O48" s="109"/>
    </row>
    <row r="49" spans="2:15" ht="12.75">
      <c r="B49" s="109"/>
      <c r="C49" s="117" t="s">
        <v>20</v>
      </c>
      <c r="D49" s="112"/>
      <c r="E49" s="118"/>
      <c r="F49" s="118"/>
      <c r="G49" s="108"/>
      <c r="H49" s="118"/>
      <c r="I49" s="118"/>
      <c r="K49" s="118"/>
      <c r="L49" s="118"/>
      <c r="M49" s="118"/>
      <c r="O49" s="118"/>
    </row>
    <row r="50" spans="2:15" ht="12.75">
      <c r="B50" s="109"/>
      <c r="C50" s="109"/>
      <c r="D50" s="112"/>
      <c r="E50" s="109"/>
      <c r="F50" s="109"/>
      <c r="G50" s="108"/>
      <c r="H50" s="109"/>
      <c r="I50" s="109"/>
      <c r="K50" s="109"/>
      <c r="L50" s="109"/>
      <c r="M50" s="109"/>
      <c r="O50" s="109"/>
    </row>
    <row r="51" spans="2:15" ht="12.75">
      <c r="B51" s="109"/>
      <c r="C51" s="111" t="s">
        <v>21</v>
      </c>
      <c r="D51" s="112"/>
      <c r="E51" s="109"/>
      <c r="F51" s="109"/>
      <c r="G51" s="108"/>
      <c r="H51" s="109"/>
      <c r="I51" s="109"/>
      <c r="K51" s="109"/>
      <c r="L51" s="109"/>
      <c r="M51" s="109"/>
      <c r="O51" s="109"/>
    </row>
    <row r="52" spans="2:15" ht="12.75">
      <c r="B52" s="109"/>
      <c r="C52" s="126" t="s">
        <v>22</v>
      </c>
      <c r="D52" s="112"/>
      <c r="E52" s="109"/>
      <c r="F52" s="109"/>
      <c r="G52" s="108"/>
      <c r="H52" s="109"/>
      <c r="I52" s="109"/>
      <c r="K52" s="109"/>
      <c r="L52" s="109"/>
      <c r="M52" s="109"/>
      <c r="O52" s="109"/>
    </row>
    <row r="53" spans="2:15" ht="12.75">
      <c r="B53" s="109"/>
      <c r="C53" s="126" t="s">
        <v>17</v>
      </c>
      <c r="D53" s="112"/>
      <c r="E53" s="109"/>
      <c r="F53" s="109"/>
      <c r="G53" s="108"/>
      <c r="H53" s="109"/>
      <c r="I53" s="109"/>
      <c r="K53" s="109"/>
      <c r="L53" s="109"/>
      <c r="M53" s="109"/>
      <c r="O53" s="109"/>
    </row>
    <row r="54" spans="2:15" ht="12.75">
      <c r="B54" s="109"/>
      <c r="C54" s="126" t="s">
        <v>23</v>
      </c>
      <c r="D54" s="112"/>
      <c r="E54" s="109"/>
      <c r="F54" s="109"/>
      <c r="G54" s="108"/>
      <c r="H54" s="109"/>
      <c r="I54" s="109"/>
      <c r="K54" s="109"/>
      <c r="L54" s="109"/>
      <c r="M54" s="109"/>
      <c r="O54" s="109"/>
    </row>
    <row r="55" spans="2:15" s="139" customFormat="1" ht="12.75">
      <c r="B55" s="109"/>
      <c r="C55" s="126" t="s">
        <v>474</v>
      </c>
      <c r="D55" s="112"/>
      <c r="E55" s="109"/>
      <c r="F55" s="109"/>
      <c r="G55" s="108"/>
      <c r="H55" s="109"/>
      <c r="I55" s="109"/>
      <c r="J55" s="96"/>
      <c r="K55" s="109"/>
      <c r="L55" s="109"/>
      <c r="M55" s="109"/>
      <c r="O55" s="109"/>
    </row>
    <row r="56" spans="2:15" s="139" customFormat="1" ht="12.75">
      <c r="B56" s="109"/>
      <c r="C56" s="126" t="s">
        <v>18</v>
      </c>
      <c r="D56" s="112"/>
      <c r="E56" s="109"/>
      <c r="F56" s="109"/>
      <c r="G56" s="108"/>
      <c r="H56" s="109"/>
      <c r="I56" s="109"/>
      <c r="J56" s="96"/>
      <c r="K56" s="109"/>
      <c r="L56" s="109"/>
      <c r="M56" s="109"/>
      <c r="O56" s="109"/>
    </row>
    <row r="57" spans="2:15" s="139" customFormat="1" ht="12.75">
      <c r="B57" s="109"/>
      <c r="C57" s="126" t="s">
        <v>714</v>
      </c>
      <c r="D57" s="371">
        <v>10</v>
      </c>
      <c r="E57" s="113">
        <f>+'N2-10-REN - Dif e conta a p e r'!E29</f>
        <v>0</v>
      </c>
      <c r="F57" s="113">
        <f>+'N2-10-REN - Dif e conta a p e r'!F29</f>
        <v>0</v>
      </c>
      <c r="G57" s="108"/>
      <c r="H57" s="113">
        <f>+'N2-10-REN - Dif e conta a p e r'!H29</f>
        <v>0</v>
      </c>
      <c r="I57" s="113">
        <f>+'N2-10-REN - Dif e conta a p e r'!I29</f>
        <v>0</v>
      </c>
      <c r="J57" s="96"/>
      <c r="K57" s="113">
        <f>+'N2-10-REN - Dif e conta a p e r'!K29</f>
        <v>0</v>
      </c>
      <c r="L57" s="113">
        <f>+'N2-10-REN - Dif e conta a p e r'!L29</f>
        <v>0</v>
      </c>
      <c r="M57" s="113">
        <f>+'N2-10-REN - Dif e conta a p e r'!M29</f>
        <v>0</v>
      </c>
      <c r="O57" s="113">
        <f>+'N2-10-REN - Dif e conta a p e r'!O29</f>
        <v>0</v>
      </c>
    </row>
    <row r="58" spans="2:15" s="139" customFormat="1" ht="12.75">
      <c r="B58" s="129"/>
      <c r="C58" s="126" t="s">
        <v>7</v>
      </c>
      <c r="D58" s="112"/>
      <c r="E58" s="109">
        <f>+SUM(E59:E63)</f>
        <v>0</v>
      </c>
      <c r="F58" s="109">
        <f>+SUM(F59:F63)</f>
        <v>0</v>
      </c>
      <c r="G58" s="108"/>
      <c r="H58" s="109">
        <f t="shared" ref="H58:I58" si="0">+SUM(H59:H63)</f>
        <v>0</v>
      </c>
      <c r="I58" s="109">
        <f t="shared" si="0"/>
        <v>0</v>
      </c>
      <c r="J58" s="96"/>
      <c r="K58" s="109">
        <f t="shared" ref="K58:M58" si="1">+SUM(K59:K63)</f>
        <v>0</v>
      </c>
      <c r="L58" s="109">
        <f t="shared" si="1"/>
        <v>0</v>
      </c>
      <c r="M58" s="109">
        <f t="shared" si="1"/>
        <v>0</v>
      </c>
      <c r="O58" s="109">
        <f t="shared" ref="O58" si="2">+SUM(O59:O63)</f>
        <v>0</v>
      </c>
    </row>
    <row r="59" spans="2:15" s="141" customFormat="1" ht="12.75">
      <c r="B59" s="140"/>
      <c r="C59" s="134" t="s">
        <v>473</v>
      </c>
      <c r="D59" s="371">
        <v>9</v>
      </c>
      <c r="E59" s="135">
        <f>+'N2-09-REN - Sub Investimento'!I15</f>
        <v>0</v>
      </c>
      <c r="F59" s="113">
        <f>+'N2-10-REN - Dif e conta a p e r'!F33</f>
        <v>0</v>
      </c>
      <c r="G59" s="137"/>
      <c r="H59" s="135">
        <f>+'N2-09-REN - Sub Investimento'!I35</f>
        <v>0</v>
      </c>
      <c r="I59" s="113">
        <f>+'N2-10-REN - Dif e conta a p e r'!I33</f>
        <v>0</v>
      </c>
      <c r="J59" s="96"/>
      <c r="K59" s="113">
        <f>+'N2-10-REN - Dif e conta a p e r'!K33</f>
        <v>0</v>
      </c>
      <c r="L59" s="113">
        <f>+'N2-10-REN - Dif e conta a p e r'!L33</f>
        <v>0</v>
      </c>
      <c r="M59" s="113">
        <f>+'N2-10-REN - Dif e conta a p e r'!M33</f>
        <v>0</v>
      </c>
      <c r="O59" s="113">
        <f>+'N2-10-REN - Dif e conta a p e r'!O33</f>
        <v>0</v>
      </c>
    </row>
    <row r="60" spans="2:15" s="141" customFormat="1" ht="12.75">
      <c r="B60" s="140"/>
      <c r="C60" s="134" t="s">
        <v>24</v>
      </c>
      <c r="D60" s="435"/>
      <c r="E60" s="113">
        <f>+'N2-10-REN - Dif e conta a p e r'!E34</f>
        <v>0</v>
      </c>
      <c r="F60" s="113">
        <f>+'N2-10-REN - Dif e conta a p e r'!F34</f>
        <v>0</v>
      </c>
      <c r="G60" s="137"/>
      <c r="H60" s="113">
        <f>+'N2-10-REN - Dif e conta a p e r'!H34</f>
        <v>0</v>
      </c>
      <c r="I60" s="113">
        <f>+'N2-10-REN - Dif e conta a p e r'!I34</f>
        <v>0</v>
      </c>
      <c r="J60" s="96"/>
      <c r="K60" s="113">
        <f>+'N2-10-REN - Dif e conta a p e r'!K34</f>
        <v>0</v>
      </c>
      <c r="L60" s="113">
        <f>+'N2-10-REN - Dif e conta a p e r'!L34</f>
        <v>0</v>
      </c>
      <c r="M60" s="113">
        <f>+'N2-10-REN - Dif e conta a p e r'!M34</f>
        <v>0</v>
      </c>
      <c r="O60" s="113">
        <f>+'N2-10-REN - Dif e conta a p e r'!O34</f>
        <v>0</v>
      </c>
    </row>
    <row r="61" spans="2:15" s="141" customFormat="1" ht="12.75">
      <c r="B61" s="140"/>
      <c r="C61" s="134" t="s">
        <v>26</v>
      </c>
      <c r="D61" s="435"/>
      <c r="E61" s="113">
        <f>+'N2-10-REN - Dif e conta a p e r'!E36</f>
        <v>0</v>
      </c>
      <c r="F61" s="113">
        <f>+'N2-10-REN - Dif e conta a p e r'!F36</f>
        <v>0</v>
      </c>
      <c r="G61" s="137"/>
      <c r="H61" s="113">
        <f>+'N2-10-REN - Dif e conta a p e r'!H35</f>
        <v>0</v>
      </c>
      <c r="I61" s="113">
        <f>+'N2-10-REN - Dif e conta a p e r'!I35</f>
        <v>0</v>
      </c>
      <c r="J61" s="96"/>
      <c r="K61" s="113">
        <f>+'N2-10-REN - Dif e conta a p e r'!K35</f>
        <v>0</v>
      </c>
      <c r="L61" s="113">
        <f>+'N2-10-REN - Dif e conta a p e r'!L35</f>
        <v>0</v>
      </c>
      <c r="M61" s="113">
        <f>+'N2-10-REN - Dif e conta a p e r'!M35</f>
        <v>0</v>
      </c>
      <c r="O61" s="113">
        <f>+'N2-10-REN - Dif e conta a p e r'!O35</f>
        <v>0</v>
      </c>
    </row>
    <row r="62" spans="2:15" s="141" customFormat="1" ht="12.75">
      <c r="B62" s="140"/>
      <c r="C62" s="134" t="s">
        <v>233</v>
      </c>
      <c r="D62" s="435"/>
      <c r="E62" s="113">
        <f>+'N2-10-REN - Dif e conta a p e r'!E37</f>
        <v>0</v>
      </c>
      <c r="F62" s="113">
        <f>+'N2-10-REN - Dif e conta a p e r'!F37</f>
        <v>0</v>
      </c>
      <c r="G62" s="137"/>
      <c r="H62" s="113">
        <f>+'N2-10-REN - Dif e conta a p e r'!H36</f>
        <v>0</v>
      </c>
      <c r="I62" s="113">
        <f>+'N2-10-REN - Dif e conta a p e r'!I36</f>
        <v>0</v>
      </c>
      <c r="J62" s="96"/>
      <c r="K62" s="113">
        <f>+'N2-10-REN - Dif e conta a p e r'!K36</f>
        <v>0</v>
      </c>
      <c r="L62" s="113">
        <f>+'N2-10-REN - Dif e conta a p e r'!L36</f>
        <v>0</v>
      </c>
      <c r="M62" s="113">
        <f>+'N2-10-REN - Dif e conta a p e r'!M36</f>
        <v>0</v>
      </c>
      <c r="O62" s="113">
        <f>+'N2-10-REN - Dif e conta a p e r'!O36</f>
        <v>0</v>
      </c>
    </row>
    <row r="63" spans="2:15" s="141" customFormat="1" ht="12.75">
      <c r="B63" s="140"/>
      <c r="C63" s="134" t="s">
        <v>27</v>
      </c>
      <c r="D63" s="435"/>
      <c r="E63" s="113">
        <f>+'N2-10-REN - Dif e conta a p e r'!E38</f>
        <v>0</v>
      </c>
      <c r="F63" s="113">
        <f>+'N2-10-REN - Dif e conta a p e r'!F38</f>
        <v>0</v>
      </c>
      <c r="G63" s="137"/>
      <c r="H63" s="116">
        <f>+'N2-10-REN - Dif e conta a p e r'!H37</f>
        <v>0</v>
      </c>
      <c r="I63" s="116">
        <f>+'N2-10-REN - Dif e conta a p e r'!I37</f>
        <v>0</v>
      </c>
      <c r="J63" s="96"/>
      <c r="K63" s="116">
        <f>+'N2-10-REN - Dif e conta a p e r'!K37</f>
        <v>0</v>
      </c>
      <c r="L63" s="116">
        <f>+'N2-10-REN - Dif e conta a p e r'!L37</f>
        <v>0</v>
      </c>
      <c r="M63" s="116">
        <f>+'N2-10-REN - Dif e conta a p e r'!M37</f>
        <v>0</v>
      </c>
      <c r="O63" s="116">
        <f>+'N2-10-REN - Dif e conta a p e r'!O37</f>
        <v>0</v>
      </c>
    </row>
    <row r="64" spans="2:15" s="139" customFormat="1" ht="12.75">
      <c r="B64" s="109"/>
      <c r="C64" s="117" t="s">
        <v>28</v>
      </c>
      <c r="D64" s="112"/>
      <c r="E64" s="118">
        <f>+SUM(E52:E58)</f>
        <v>0</v>
      </c>
      <c r="F64" s="118">
        <f>+SUM(F52:F58)</f>
        <v>0</v>
      </c>
      <c r="G64" s="108"/>
      <c r="H64" s="118">
        <f>+SUM(H52:H58)</f>
        <v>0</v>
      </c>
      <c r="I64" s="118">
        <f>+SUM(I52:I58)</f>
        <v>0</v>
      </c>
      <c r="J64" s="96"/>
      <c r="K64" s="118">
        <f>+SUM(K52:K58)</f>
        <v>0</v>
      </c>
      <c r="L64" s="118">
        <f t="shared" ref="L64:M64" si="3">+SUM(L52:L58)</f>
        <v>0</v>
      </c>
      <c r="M64" s="118">
        <f t="shared" si="3"/>
        <v>0</v>
      </c>
      <c r="O64" s="118">
        <f t="shared" ref="O64" si="4">+SUM(O52:O58)</f>
        <v>0</v>
      </c>
    </row>
    <row r="65" spans="2:15" s="139" customFormat="1" ht="12.75">
      <c r="B65" s="109"/>
      <c r="C65" s="117" t="s">
        <v>29</v>
      </c>
      <c r="D65" s="434"/>
      <c r="E65" s="109">
        <f>+E64+E49</f>
        <v>0</v>
      </c>
      <c r="F65" s="109">
        <f>+F64+F49</f>
        <v>0</v>
      </c>
      <c r="G65" s="108"/>
      <c r="H65" s="109">
        <f>+H64+H49</f>
        <v>0</v>
      </c>
      <c r="I65" s="109">
        <f>+I64+I49</f>
        <v>0</v>
      </c>
      <c r="J65" s="96"/>
      <c r="K65" s="109">
        <f>+K64+K49</f>
        <v>0</v>
      </c>
      <c r="L65" s="109">
        <f t="shared" ref="L65:O65" si="5">+L64+L49</f>
        <v>0</v>
      </c>
      <c r="M65" s="109">
        <f t="shared" si="5"/>
        <v>0</v>
      </c>
      <c r="O65" s="109">
        <f t="shared" si="5"/>
        <v>0</v>
      </c>
    </row>
    <row r="66" spans="2:15" s="139" customFormat="1" ht="13.5" thickBot="1">
      <c r="B66" s="112"/>
      <c r="C66" s="117" t="s">
        <v>30</v>
      </c>
      <c r="D66" s="434"/>
      <c r="E66" s="120">
        <f>+E65+E38</f>
        <v>0</v>
      </c>
      <c r="F66" s="120">
        <f>+F65+F38</f>
        <v>0</v>
      </c>
      <c r="G66" s="108"/>
      <c r="H66" s="120">
        <f>+H65+H38</f>
        <v>0</v>
      </c>
      <c r="I66" s="120">
        <f>+I65+I38</f>
        <v>0</v>
      </c>
      <c r="J66" s="96"/>
      <c r="K66" s="120">
        <f>+K65+K38</f>
        <v>0</v>
      </c>
      <c r="L66" s="120">
        <f t="shared" ref="L66:O66" si="6">+L65+L38</f>
        <v>0</v>
      </c>
      <c r="M66" s="120">
        <f t="shared" si="6"/>
        <v>0</v>
      </c>
      <c r="O66" s="120">
        <f t="shared" si="6"/>
        <v>0</v>
      </c>
    </row>
    <row r="67" spans="2:15" s="139" customFormat="1" ht="13.5" thickTop="1">
      <c r="B67" s="109"/>
      <c r="C67" s="143"/>
      <c r="D67" s="112"/>
      <c r="E67" s="110"/>
      <c r="F67" s="110"/>
      <c r="G67" s="122"/>
      <c r="H67" s="110"/>
      <c r="I67" s="110"/>
      <c r="J67" s="96"/>
      <c r="K67" s="110"/>
      <c r="L67" s="110"/>
      <c r="M67" s="110"/>
      <c r="O67" s="110"/>
    </row>
    <row r="68" spans="2:15" s="139" customFormat="1" ht="12.75">
      <c r="B68" s="112"/>
      <c r="C68" s="112"/>
      <c r="D68" s="112"/>
      <c r="E68" s="109"/>
      <c r="F68" s="109"/>
      <c r="G68" s="109"/>
      <c r="H68" s="109"/>
      <c r="I68" s="109"/>
      <c r="J68" s="96"/>
      <c r="K68" s="109"/>
      <c r="L68" s="109"/>
      <c r="M68" s="109"/>
      <c r="O68" s="109"/>
    </row>
    <row r="69" spans="2:15" s="139" customFormat="1" ht="12.75">
      <c r="B69" s="109"/>
      <c r="C69" s="112"/>
      <c r="D69" s="112"/>
      <c r="E69" s="112"/>
      <c r="F69" s="112"/>
      <c r="G69" s="112"/>
      <c r="H69" s="112"/>
      <c r="I69" s="112"/>
      <c r="J69" s="96"/>
    </row>
    <row r="70" spans="2:15" s="139" customFormat="1" ht="12.75">
      <c r="B70" s="109"/>
      <c r="C70" s="319"/>
      <c r="D70" s="371"/>
      <c r="E70" s="109"/>
      <c r="F70" s="109"/>
      <c r="G70" s="122"/>
      <c r="H70" s="109"/>
      <c r="I70" s="109"/>
      <c r="J70" s="96"/>
    </row>
    <row r="71" spans="2:15" ht="12.75">
      <c r="B71" s="109"/>
      <c r="C71" s="109"/>
      <c r="D71" s="112"/>
      <c r="E71" s="109"/>
      <c r="F71" s="109"/>
      <c r="G71" s="122"/>
      <c r="H71" s="109"/>
      <c r="I71" s="109"/>
    </row>
    <row r="72" spans="2:15" ht="16.5" customHeight="1">
      <c r="B72" s="109"/>
      <c r="C72" s="112"/>
      <c r="D72" s="112"/>
      <c r="E72" s="112"/>
      <c r="F72" s="112"/>
      <c r="G72" s="122"/>
      <c r="H72" s="112"/>
      <c r="I72" s="112"/>
    </row>
    <row r="73" spans="2:15" ht="12.75">
      <c r="B73" s="109"/>
      <c r="C73" s="144"/>
      <c r="E73" s="109"/>
      <c r="F73" s="109"/>
      <c r="G73" s="122"/>
      <c r="H73" s="109"/>
      <c r="I73" s="109"/>
    </row>
    <row r="74" spans="2:15" ht="12.75">
      <c r="B74" s="109"/>
      <c r="C74" s="109"/>
      <c r="D74" s="112"/>
      <c r="E74" s="109"/>
      <c r="F74" s="109"/>
      <c r="G74" s="122"/>
      <c r="H74" s="109"/>
      <c r="I74" s="109"/>
    </row>
    <row r="75" spans="2:15" ht="12.75">
      <c r="B75" s="109"/>
      <c r="C75" s="109"/>
      <c r="D75" s="112"/>
      <c r="E75" s="109"/>
      <c r="F75" s="109"/>
      <c r="G75" s="122"/>
      <c r="H75" s="109"/>
      <c r="I75" s="109"/>
    </row>
    <row r="76" spans="2:15" ht="12.75">
      <c r="B76" s="109"/>
      <c r="C76" s="109"/>
      <c r="D76" s="112"/>
      <c r="E76" s="109"/>
      <c r="F76" s="109"/>
      <c r="G76" s="122"/>
      <c r="H76" s="109"/>
      <c r="I76" s="109"/>
    </row>
    <row r="77" spans="2:15" ht="12.75">
      <c r="G77" s="122"/>
    </row>
    <row r="78" spans="2:15" ht="12.75">
      <c r="G78" s="122"/>
    </row>
    <row r="79" spans="2:15" s="144" customFormat="1" ht="12.75">
      <c r="B79" s="96"/>
      <c r="C79" s="96"/>
      <c r="D79" s="371"/>
      <c r="E79" s="96"/>
      <c r="F79" s="96"/>
      <c r="G79" s="122"/>
      <c r="H79" s="96"/>
      <c r="I79" s="96"/>
    </row>
    <row r="80" spans="2:15" ht="12.75">
      <c r="G80" s="122"/>
    </row>
    <row r="81" spans="7:7" ht="12.75">
      <c r="G81" s="122"/>
    </row>
    <row r="82" spans="7:7" ht="12.75">
      <c r="G82" s="122"/>
    </row>
    <row r="83" spans="7:7" ht="12.75">
      <c r="G83" s="122"/>
    </row>
    <row r="84" spans="7:7" ht="12.75">
      <c r="G84" s="122"/>
    </row>
    <row r="85" spans="7:7" ht="12.75">
      <c r="G85" s="122"/>
    </row>
    <row r="86" spans="7:7" ht="12.75">
      <c r="G86" s="122"/>
    </row>
    <row r="87" spans="7:7" ht="12.75">
      <c r="G87" s="122"/>
    </row>
    <row r="88" spans="7:7" ht="12.75">
      <c r="G88" s="122"/>
    </row>
    <row r="89" spans="7:7" ht="12.75">
      <c r="G89" s="122"/>
    </row>
    <row r="90" spans="7:7" ht="12.75">
      <c r="G90" s="122"/>
    </row>
    <row r="91" spans="7:7" ht="12.75">
      <c r="G91" s="122"/>
    </row>
    <row r="92" spans="7:7" ht="12.75">
      <c r="G92" s="122"/>
    </row>
    <row r="93" spans="7:7" ht="12.75">
      <c r="G93" s="122"/>
    </row>
    <row r="94" spans="7:7" ht="12.75">
      <c r="G94" s="122"/>
    </row>
    <row r="95" spans="7:7" ht="12.75">
      <c r="G95" s="122"/>
    </row>
    <row r="96" spans="7:7" ht="12.75">
      <c r="G96" s="122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mergeCells count="5">
    <mergeCell ref="E5:F5"/>
    <mergeCell ref="H5:I5"/>
    <mergeCell ref="K6:M6"/>
    <mergeCell ref="C5:C7"/>
    <mergeCell ref="D5:D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&amp;L29/04/2015&amp;R&amp;F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Normal="100" workbookViewId="0">
      <selection activeCell="C2" sqref="C2:I2"/>
    </sheetView>
  </sheetViews>
  <sheetFormatPr defaultColWidth="7.44140625" defaultRowHeight="12.9" customHeight="1"/>
  <cols>
    <col min="1" max="1" width="7.33203125" style="174" customWidth="1"/>
    <col min="2" max="2" width="1.88671875" style="174" customWidth="1"/>
    <col min="3" max="3" width="66.33203125" style="174" customWidth="1"/>
    <col min="4" max="4" width="8" style="174" customWidth="1"/>
    <col min="5" max="5" width="9.33203125" style="174" customWidth="1"/>
    <col min="6" max="6" width="16.5546875" style="174" customWidth="1" collapsed="1"/>
    <col min="7" max="7" width="15.109375" style="174" customWidth="1" collapsed="1"/>
    <col min="8" max="8" width="2" style="174" customWidth="1"/>
    <col min="9" max="9" width="16.5546875" style="174" customWidth="1"/>
    <col min="10" max="10" width="16.5546875" style="174" customWidth="1" collapsed="1"/>
    <col min="11" max="11" width="1.5546875" style="174" customWidth="1"/>
    <col min="12" max="12" width="15" style="174" customWidth="1"/>
    <col min="13" max="13" width="15" style="174" customWidth="1" collapsed="1"/>
    <col min="14" max="14" width="15" style="174" customWidth="1"/>
    <col min="15" max="15" width="1.44140625" style="174" customWidth="1"/>
    <col min="16" max="16" width="13.44140625" style="174" customWidth="1"/>
    <col min="17" max="16384" width="7.44140625" style="174"/>
  </cols>
  <sheetData>
    <row r="1" spans="1:16" s="146" customFormat="1" ht="13.8">
      <c r="A1" s="145">
        <f>+'N2-05-REN - Balanço'!A1+1</f>
        <v>6</v>
      </c>
      <c r="D1" s="147"/>
      <c r="E1" s="147"/>
      <c r="F1" s="147"/>
      <c r="G1" s="147"/>
      <c r="H1" s="96"/>
      <c r="I1" s="147"/>
      <c r="J1" s="147"/>
      <c r="K1" s="147"/>
      <c r="L1" s="147"/>
      <c r="M1" s="147"/>
    </row>
    <row r="2" spans="1:16" s="146" customFormat="1" ht="15.6">
      <c r="C2" s="625" t="str">
        <f>Índice!D12</f>
        <v>Quadro N2-06-REN - Demonstração de resultados</v>
      </c>
      <c r="D2" s="625"/>
      <c r="E2" s="625"/>
      <c r="F2" s="625"/>
      <c r="G2" s="625"/>
      <c r="H2" s="625"/>
      <c r="I2" s="625"/>
      <c r="J2" s="147"/>
      <c r="K2" s="147"/>
      <c r="L2" s="96"/>
      <c r="M2" s="147"/>
    </row>
    <row r="3" spans="1:16" s="146" customFormat="1" ht="13.8">
      <c r="B3" s="147"/>
      <c r="C3" s="147"/>
      <c r="D3" s="147"/>
      <c r="E3" s="147"/>
      <c r="F3" s="147"/>
      <c r="G3" s="147"/>
      <c r="H3" s="96"/>
      <c r="I3" s="147"/>
      <c r="J3" s="147"/>
      <c r="K3" s="147"/>
      <c r="L3" s="147"/>
      <c r="M3" s="147"/>
    </row>
    <row r="4" spans="1:16" s="146" customFormat="1" ht="13.8">
      <c r="B4" s="147"/>
      <c r="C4" s="147"/>
      <c r="D4" s="147"/>
      <c r="E4" s="147"/>
      <c r="F4" s="147"/>
      <c r="G4" s="147"/>
      <c r="H4" s="96"/>
      <c r="I4" s="147"/>
      <c r="J4" s="148"/>
      <c r="K4" s="147"/>
      <c r="L4" s="147"/>
      <c r="P4" s="103" t="s">
        <v>331</v>
      </c>
    </row>
    <row r="5" spans="1:16" s="146" customFormat="1" ht="27.6">
      <c r="C5" s="635" t="s">
        <v>229</v>
      </c>
      <c r="D5" s="635"/>
      <c r="E5" s="638" t="s">
        <v>304</v>
      </c>
      <c r="F5" s="637" t="s">
        <v>31</v>
      </c>
      <c r="G5" s="637"/>
      <c r="H5" s="96"/>
      <c r="I5" s="637" t="s">
        <v>2</v>
      </c>
      <c r="J5" s="637"/>
      <c r="K5" s="147"/>
      <c r="L5" s="436" t="s">
        <v>361</v>
      </c>
      <c r="M5" s="436" t="s">
        <v>362</v>
      </c>
      <c r="N5" s="436" t="s">
        <v>363</v>
      </c>
      <c r="P5" s="436" t="s">
        <v>361</v>
      </c>
    </row>
    <row r="6" spans="1:16" s="146" customFormat="1" ht="13.8">
      <c r="C6" s="636"/>
      <c r="D6" s="636"/>
      <c r="E6" s="638"/>
      <c r="F6" s="437" t="s">
        <v>333</v>
      </c>
      <c r="G6" s="437" t="s">
        <v>334</v>
      </c>
      <c r="H6" s="96"/>
      <c r="I6" s="437" t="s">
        <v>333</v>
      </c>
      <c r="J6" s="437" t="s">
        <v>334</v>
      </c>
      <c r="K6" s="147"/>
      <c r="L6" s="634" t="s">
        <v>333</v>
      </c>
      <c r="M6" s="634"/>
      <c r="N6" s="634"/>
      <c r="P6" s="320" t="s">
        <v>334</v>
      </c>
    </row>
    <row r="7" spans="1:16" s="146" customFormat="1" ht="16.5" customHeight="1">
      <c r="C7" s="371"/>
      <c r="D7" s="371"/>
      <c r="E7" s="372"/>
      <c r="F7" s="450" t="s">
        <v>457</v>
      </c>
      <c r="G7" s="450" t="s">
        <v>458</v>
      </c>
      <c r="H7" s="96"/>
      <c r="I7" s="450" t="s">
        <v>459</v>
      </c>
      <c r="J7" s="450" t="s">
        <v>460</v>
      </c>
      <c r="K7" s="147"/>
      <c r="L7" s="106" t="s">
        <v>461</v>
      </c>
      <c r="M7" s="442" t="s">
        <v>462</v>
      </c>
      <c r="N7" s="106" t="s">
        <v>463</v>
      </c>
      <c r="P7" s="106" t="s">
        <v>464</v>
      </c>
    </row>
    <row r="8" spans="1:16" s="146" customFormat="1" ht="13.8">
      <c r="C8" s="150"/>
      <c r="D8" s="150"/>
      <c r="E8" s="147"/>
      <c r="F8" s="150"/>
      <c r="G8" s="150"/>
      <c r="H8" s="96"/>
      <c r="I8" s="150"/>
      <c r="J8" s="150"/>
      <c r="K8" s="147"/>
      <c r="L8" s="150"/>
      <c r="M8" s="150"/>
      <c r="N8" s="150"/>
      <c r="P8" s="150"/>
    </row>
    <row r="9" spans="1:16" s="146" customFormat="1" ht="13.8">
      <c r="C9" s="149" t="s">
        <v>32</v>
      </c>
      <c r="D9" s="149"/>
      <c r="E9" s="147">
        <v>11</v>
      </c>
      <c r="F9" s="151"/>
      <c r="G9" s="151"/>
      <c r="H9" s="151"/>
      <c r="I9" s="151"/>
      <c r="J9" s="151"/>
      <c r="K9" s="147"/>
      <c r="L9" s="151"/>
      <c r="M9" s="151"/>
      <c r="N9" s="151"/>
      <c r="P9" s="151"/>
    </row>
    <row r="10" spans="1:16" s="146" customFormat="1" ht="13.8">
      <c r="C10" s="158" t="s">
        <v>605</v>
      </c>
      <c r="D10" s="159"/>
      <c r="E10" s="147" t="s">
        <v>305</v>
      </c>
      <c r="F10" s="151"/>
      <c r="G10" s="151"/>
      <c r="H10" s="151"/>
      <c r="I10" s="151"/>
      <c r="J10" s="151"/>
      <c r="K10" s="147"/>
      <c r="L10" s="151"/>
      <c r="M10" s="151"/>
      <c r="N10" s="151"/>
      <c r="P10" s="151"/>
    </row>
    <row r="11" spans="1:16" s="146" customFormat="1" ht="13.8">
      <c r="C11" s="152" t="s">
        <v>606</v>
      </c>
      <c r="D11" s="159"/>
      <c r="E11" s="147"/>
      <c r="F11" s="151"/>
      <c r="G11" s="151"/>
      <c r="H11" s="151"/>
      <c r="I11" s="151"/>
      <c r="J11" s="151"/>
      <c r="K11" s="147"/>
      <c r="L11" s="151"/>
      <c r="M11" s="151"/>
      <c r="N11" s="151"/>
      <c r="P11" s="151"/>
    </row>
    <row r="12" spans="1:16" s="146" customFormat="1" ht="13.8">
      <c r="C12" s="152" t="s">
        <v>37</v>
      </c>
      <c r="D12" s="159"/>
      <c r="E12" s="147"/>
      <c r="F12" s="151"/>
      <c r="G12" s="151"/>
      <c r="H12" s="151"/>
      <c r="I12" s="151"/>
      <c r="J12" s="151"/>
      <c r="K12" s="147"/>
      <c r="L12" s="151"/>
      <c r="M12" s="151"/>
      <c r="N12" s="151"/>
      <c r="P12" s="151"/>
    </row>
    <row r="13" spans="1:16" s="146" customFormat="1" ht="13.8">
      <c r="C13" s="134" t="s">
        <v>38</v>
      </c>
      <c r="D13" s="603"/>
      <c r="E13" s="604"/>
      <c r="F13" s="151"/>
      <c r="G13" s="151"/>
      <c r="H13" s="151"/>
      <c r="I13" s="151"/>
      <c r="J13" s="151"/>
      <c r="K13" s="147"/>
      <c r="L13" s="151"/>
      <c r="M13" s="151"/>
      <c r="N13" s="151"/>
      <c r="P13" s="151"/>
    </row>
    <row r="14" spans="1:16" s="146" customFormat="1" ht="13.8">
      <c r="C14" s="134" t="s">
        <v>39</v>
      </c>
      <c r="D14" s="603"/>
      <c r="E14" s="604"/>
      <c r="F14" s="151"/>
      <c r="G14" s="151"/>
      <c r="H14" s="151"/>
      <c r="I14" s="151"/>
      <c r="J14" s="151"/>
      <c r="K14" s="147"/>
      <c r="L14" s="151"/>
      <c r="M14" s="151"/>
      <c r="N14" s="151"/>
      <c r="P14" s="151"/>
    </row>
    <row r="15" spans="1:16" s="146" customFormat="1" ht="13.8">
      <c r="C15" s="134" t="s">
        <v>40</v>
      </c>
      <c r="D15" s="603"/>
      <c r="E15" s="147"/>
      <c r="F15" s="151"/>
      <c r="G15" s="151"/>
      <c r="H15" s="151"/>
      <c r="I15" s="151"/>
      <c r="J15" s="151"/>
      <c r="K15" s="147"/>
      <c r="L15" s="151"/>
      <c r="M15" s="151"/>
      <c r="N15" s="151"/>
      <c r="P15" s="151"/>
    </row>
    <row r="16" spans="1:16" s="157" customFormat="1" ht="13.8">
      <c r="C16" s="158" t="s">
        <v>35</v>
      </c>
      <c r="D16" s="159"/>
      <c r="E16" s="147">
        <v>12</v>
      </c>
      <c r="F16" s="151"/>
      <c r="G16" s="151"/>
      <c r="H16" s="151"/>
      <c r="I16" s="151"/>
      <c r="J16" s="151"/>
      <c r="K16" s="147"/>
      <c r="L16" s="151"/>
      <c r="M16" s="151"/>
      <c r="N16" s="151"/>
      <c r="P16" s="151"/>
    </row>
    <row r="17" spans="3:16" s="160" customFormat="1" ht="13.8">
      <c r="C17" s="158" t="s">
        <v>475</v>
      </c>
      <c r="D17" s="159"/>
      <c r="E17" s="147"/>
      <c r="F17" s="151"/>
      <c r="G17" s="151"/>
      <c r="H17" s="151"/>
      <c r="I17" s="151"/>
      <c r="J17" s="151"/>
      <c r="K17" s="147"/>
      <c r="L17" s="151"/>
      <c r="M17" s="151"/>
      <c r="N17" s="151"/>
      <c r="P17" s="151"/>
    </row>
    <row r="18" spans="3:16" s="160" customFormat="1" ht="13.8">
      <c r="C18" s="158" t="s">
        <v>41</v>
      </c>
      <c r="D18" s="159"/>
      <c r="E18" s="147">
        <v>13</v>
      </c>
      <c r="F18" s="161"/>
      <c r="G18" s="161"/>
      <c r="H18" s="162"/>
      <c r="I18" s="161"/>
      <c r="J18" s="161"/>
      <c r="K18" s="147"/>
      <c r="L18" s="161"/>
      <c r="M18" s="161"/>
      <c r="N18" s="161"/>
      <c r="P18" s="161"/>
    </row>
    <row r="19" spans="3:16" s="160" customFormat="1" ht="13.8">
      <c r="C19" s="158" t="s">
        <v>42</v>
      </c>
      <c r="D19" s="159"/>
      <c r="E19" s="147">
        <v>14</v>
      </c>
      <c r="F19" s="161"/>
      <c r="G19" s="161"/>
      <c r="H19" s="162"/>
      <c r="I19" s="161"/>
      <c r="J19" s="161"/>
      <c r="K19" s="147"/>
      <c r="L19" s="161"/>
      <c r="M19" s="161"/>
      <c r="N19" s="161"/>
      <c r="P19" s="161"/>
    </row>
    <row r="20" spans="3:16" s="160" customFormat="1" ht="13.8">
      <c r="C20" s="158" t="s">
        <v>43</v>
      </c>
      <c r="D20" s="159"/>
      <c r="E20" s="147"/>
      <c r="F20" s="151"/>
      <c r="G20" s="163"/>
      <c r="H20" s="151"/>
      <c r="I20" s="151"/>
      <c r="J20" s="163"/>
      <c r="K20" s="147"/>
      <c r="L20" s="163"/>
      <c r="M20" s="163"/>
      <c r="N20" s="163"/>
      <c r="P20" s="163"/>
    </row>
    <row r="21" spans="3:16" s="160" customFormat="1" ht="13.8">
      <c r="C21" s="158" t="s">
        <v>44</v>
      </c>
      <c r="D21" s="159"/>
      <c r="E21" s="147"/>
      <c r="F21" s="151"/>
      <c r="G21" s="163"/>
      <c r="H21" s="151"/>
      <c r="I21" s="151"/>
      <c r="J21" s="163"/>
      <c r="K21" s="147"/>
      <c r="L21" s="163"/>
      <c r="M21" s="163"/>
      <c r="N21" s="163"/>
      <c r="P21" s="163"/>
    </row>
    <row r="22" spans="3:16" s="157" customFormat="1" ht="13.8">
      <c r="C22" s="158" t="s">
        <v>607</v>
      </c>
      <c r="D22" s="159"/>
      <c r="E22" s="147">
        <v>16</v>
      </c>
      <c r="F22" s="161"/>
      <c r="G22" s="161"/>
      <c r="H22" s="162"/>
      <c r="I22" s="161"/>
      <c r="J22" s="161"/>
      <c r="K22" s="147"/>
      <c r="L22" s="161"/>
      <c r="M22" s="161"/>
      <c r="N22" s="161"/>
      <c r="P22" s="161"/>
    </row>
    <row r="23" spans="3:16" s="157" customFormat="1" ht="13.8">
      <c r="C23" s="158" t="s">
        <v>608</v>
      </c>
      <c r="D23" s="159"/>
      <c r="E23" s="147">
        <v>16</v>
      </c>
      <c r="F23" s="161"/>
      <c r="G23" s="161"/>
      <c r="H23" s="162"/>
      <c r="I23" s="161"/>
      <c r="J23" s="161"/>
      <c r="K23" s="147"/>
      <c r="L23" s="161"/>
      <c r="M23" s="161"/>
      <c r="N23" s="161"/>
      <c r="P23" s="161"/>
    </row>
    <row r="24" spans="3:16" s="157" customFormat="1" ht="18.75" customHeight="1">
      <c r="C24" s="164"/>
      <c r="D24" s="164" t="s">
        <v>47</v>
      </c>
      <c r="E24" s="147"/>
      <c r="F24" s="165"/>
      <c r="G24" s="165"/>
      <c r="H24" s="156"/>
      <c r="I24" s="165"/>
      <c r="J24" s="165"/>
      <c r="K24" s="147"/>
      <c r="L24" s="165"/>
      <c r="M24" s="165"/>
      <c r="N24" s="165"/>
      <c r="P24" s="165"/>
    </row>
    <row r="25" spans="3:16" s="169" customFormat="1" ht="23.25" customHeight="1">
      <c r="C25" s="166" t="s">
        <v>48</v>
      </c>
      <c r="D25" s="112"/>
      <c r="E25" s="147" t="s">
        <v>305</v>
      </c>
      <c r="F25" s="167"/>
      <c r="G25" s="168"/>
      <c r="H25" s="167"/>
      <c r="I25" s="167"/>
      <c r="J25" s="168"/>
      <c r="K25" s="147"/>
      <c r="L25" s="168"/>
      <c r="M25" s="168"/>
      <c r="N25" s="168"/>
      <c r="P25" s="168"/>
    </row>
    <row r="26" spans="3:16" s="157" customFormat="1" ht="18.75" customHeight="1">
      <c r="C26" s="164"/>
      <c r="D26" s="164" t="s">
        <v>49</v>
      </c>
      <c r="E26" s="147"/>
      <c r="F26" s="170"/>
      <c r="G26" s="170"/>
      <c r="H26" s="170"/>
      <c r="I26" s="170"/>
      <c r="J26" s="170"/>
      <c r="K26" s="147"/>
      <c r="L26" s="170"/>
      <c r="M26" s="170"/>
      <c r="N26" s="170"/>
      <c r="P26" s="170"/>
    </row>
    <row r="27" spans="3:16" s="157" customFormat="1" ht="13.8">
      <c r="C27" s="171"/>
      <c r="D27" s="129"/>
      <c r="E27" s="147"/>
      <c r="F27" s="156"/>
      <c r="G27" s="156"/>
      <c r="H27" s="156"/>
      <c r="I27" s="156"/>
      <c r="J27" s="156"/>
      <c r="K27" s="147"/>
      <c r="L27" s="156"/>
      <c r="M27" s="156"/>
      <c r="N27" s="156"/>
      <c r="P27" s="156"/>
    </row>
    <row r="28" spans="3:16" s="157" customFormat="1" ht="13.8">
      <c r="C28" s="171" t="s">
        <v>50</v>
      </c>
      <c r="D28" s="159"/>
      <c r="E28" s="147"/>
      <c r="F28" s="156"/>
      <c r="G28" s="156"/>
      <c r="H28" s="156"/>
      <c r="I28" s="153"/>
      <c r="J28" s="153"/>
      <c r="K28" s="147"/>
      <c r="L28" s="153"/>
      <c r="M28" s="153"/>
      <c r="N28" s="153"/>
      <c r="P28" s="153"/>
    </row>
    <row r="29" spans="3:16" s="157" customFormat="1" ht="13.8">
      <c r="C29" s="171" t="s">
        <v>51</v>
      </c>
      <c r="D29" s="159"/>
      <c r="E29" s="147"/>
      <c r="F29" s="156"/>
      <c r="G29" s="156"/>
      <c r="H29" s="156"/>
      <c r="I29" s="156"/>
      <c r="J29" s="156"/>
      <c r="K29" s="147"/>
      <c r="L29" s="156"/>
      <c r="M29" s="156"/>
      <c r="N29" s="156"/>
      <c r="P29" s="156"/>
    </row>
    <row r="30" spans="3:16" s="157" customFormat="1" ht="12.75">
      <c r="C30" s="171"/>
      <c r="D30" s="159"/>
      <c r="E30" s="147"/>
      <c r="F30" s="172"/>
      <c r="G30" s="172"/>
      <c r="H30" s="156"/>
      <c r="I30" s="172"/>
      <c r="J30" s="172"/>
      <c r="K30" s="147"/>
      <c r="L30" s="172"/>
      <c r="M30" s="172"/>
      <c r="N30" s="172"/>
      <c r="P30" s="172"/>
    </row>
    <row r="31" spans="3:16" s="157" customFormat="1" ht="25.5" customHeight="1">
      <c r="C31" s="605" t="s">
        <v>715</v>
      </c>
      <c r="D31" s="159"/>
      <c r="E31" s="147"/>
      <c r="F31" s="156"/>
      <c r="G31" s="156"/>
      <c r="H31" s="156"/>
      <c r="I31" s="154"/>
      <c r="J31" s="154"/>
      <c r="K31" s="147"/>
      <c r="L31" s="154"/>
      <c r="M31" s="154"/>
      <c r="N31" s="154"/>
      <c r="P31" s="154"/>
    </row>
    <row r="32" spans="3:16" s="157" customFormat="1" ht="12" customHeight="1">
      <c r="C32" s="96" t="s">
        <v>32</v>
      </c>
      <c r="D32" s="159"/>
      <c r="E32" s="147">
        <v>11</v>
      </c>
      <c r="F32" s="173"/>
      <c r="G32" s="173"/>
      <c r="I32" s="173"/>
      <c r="J32" s="173"/>
      <c r="K32" s="147"/>
      <c r="L32" s="173"/>
      <c r="M32" s="173"/>
      <c r="N32" s="173"/>
      <c r="P32" s="173"/>
    </row>
    <row r="33" spans="3:16" s="157" customFormat="1" ht="12" customHeight="1">
      <c r="C33" s="96" t="s">
        <v>35</v>
      </c>
      <c r="D33" s="159"/>
      <c r="E33" s="147">
        <v>12</v>
      </c>
      <c r="F33" s="173"/>
      <c r="G33" s="173"/>
      <c r="I33" s="173"/>
      <c r="J33" s="173"/>
      <c r="K33" s="147"/>
      <c r="L33" s="173"/>
      <c r="M33" s="173"/>
      <c r="N33" s="173"/>
      <c r="P33" s="173"/>
    </row>
    <row r="34" spans="3:16" s="157" customFormat="1" ht="12" customHeight="1">
      <c r="C34" s="96" t="s">
        <v>41</v>
      </c>
      <c r="D34" s="159"/>
      <c r="E34" s="147">
        <v>13</v>
      </c>
      <c r="F34" s="173"/>
      <c r="G34" s="173"/>
      <c r="I34" s="173"/>
      <c r="J34" s="173"/>
      <c r="K34" s="147"/>
      <c r="L34" s="173"/>
      <c r="M34" s="173"/>
      <c r="N34" s="173"/>
      <c r="P34" s="173"/>
    </row>
    <row r="35" spans="3:16" s="157" customFormat="1" ht="12" customHeight="1">
      <c r="C35" s="96" t="s">
        <v>42</v>
      </c>
      <c r="D35" s="159"/>
      <c r="E35" s="147">
        <v>14</v>
      </c>
      <c r="F35" s="173"/>
      <c r="G35" s="173"/>
      <c r="I35" s="173"/>
      <c r="J35" s="173"/>
      <c r="K35" s="147"/>
      <c r="L35" s="173"/>
      <c r="M35" s="173"/>
      <c r="N35" s="173"/>
      <c r="P35" s="173"/>
    </row>
    <row r="36" spans="3:16" s="157" customFormat="1" ht="12" customHeight="1">
      <c r="C36" s="129" t="s">
        <v>344</v>
      </c>
      <c r="D36" s="159"/>
      <c r="E36" s="147"/>
      <c r="F36" s="173"/>
      <c r="G36" s="173"/>
      <c r="I36" s="173"/>
      <c r="J36" s="173"/>
      <c r="K36" s="147"/>
      <c r="L36" s="173"/>
      <c r="M36" s="173"/>
      <c r="N36" s="173"/>
      <c r="P36" s="173"/>
    </row>
    <row r="37" spans="3:16" s="157" customFormat="1" ht="12" customHeight="1">
      <c r="C37" s="129" t="s">
        <v>316</v>
      </c>
      <c r="D37" s="159"/>
      <c r="E37" s="147"/>
      <c r="F37" s="173"/>
      <c r="G37" s="173"/>
      <c r="I37" s="173"/>
      <c r="J37" s="173"/>
      <c r="K37" s="147"/>
      <c r="L37" s="173"/>
      <c r="M37" s="173"/>
      <c r="N37" s="173"/>
      <c r="P37" s="173"/>
    </row>
    <row r="38" spans="3:16" s="157" customFormat="1" ht="12" customHeight="1">
      <c r="C38" s="129" t="s">
        <v>607</v>
      </c>
      <c r="D38" s="159"/>
      <c r="E38" s="147">
        <v>16</v>
      </c>
      <c r="F38" s="173"/>
      <c r="G38" s="173"/>
      <c r="I38" s="173"/>
      <c r="J38" s="173"/>
      <c r="K38" s="147"/>
      <c r="L38" s="173"/>
      <c r="M38" s="173"/>
      <c r="N38" s="173"/>
      <c r="P38" s="173"/>
    </row>
    <row r="39" spans="3:16" s="157" customFormat="1" ht="12" customHeight="1">
      <c r="C39" s="129" t="s">
        <v>608</v>
      </c>
      <c r="D39" s="159"/>
      <c r="E39" s="147">
        <v>16</v>
      </c>
      <c r="F39" s="173"/>
      <c r="G39" s="173"/>
      <c r="I39" s="173"/>
      <c r="J39" s="173"/>
      <c r="K39" s="147"/>
      <c r="L39" s="173"/>
      <c r="M39" s="173"/>
      <c r="N39" s="173"/>
      <c r="P39" s="173"/>
    </row>
    <row r="40" spans="3:16" s="157" customFormat="1" ht="21" customHeight="1">
      <c r="C40" s="164"/>
      <c r="D40" s="164" t="s">
        <v>52</v>
      </c>
      <c r="E40" s="147"/>
      <c r="F40" s="170"/>
      <c r="G40" s="170"/>
      <c r="H40" s="156"/>
      <c r="I40" s="170"/>
      <c r="J40" s="170"/>
      <c r="K40" s="147"/>
      <c r="L40" s="170"/>
      <c r="M40" s="170"/>
      <c r="N40" s="170"/>
      <c r="P40" s="170"/>
    </row>
    <row r="41" spans="3:16" s="157" customFormat="1" ht="12.75">
      <c r="C41" s="171"/>
      <c r="D41" s="129"/>
      <c r="E41" s="147"/>
      <c r="F41" s="156"/>
      <c r="G41" s="156"/>
      <c r="H41" s="156"/>
      <c r="I41" s="156"/>
      <c r="J41" s="156"/>
      <c r="K41" s="147"/>
      <c r="L41" s="156"/>
      <c r="M41" s="156"/>
      <c r="N41" s="156"/>
      <c r="P41" s="156"/>
    </row>
    <row r="42" spans="3:16" ht="12.75">
      <c r="C42" s="171" t="s">
        <v>240</v>
      </c>
      <c r="D42" s="159"/>
      <c r="E42" s="147"/>
      <c r="F42" s="156"/>
      <c r="G42" s="156"/>
      <c r="H42" s="156"/>
      <c r="I42" s="156"/>
      <c r="J42" s="156"/>
      <c r="K42" s="147"/>
      <c r="L42" s="156"/>
      <c r="M42" s="156"/>
      <c r="N42" s="156"/>
      <c r="P42" s="156"/>
    </row>
    <row r="43" spans="3:16" ht="12.75">
      <c r="C43" s="171" t="s">
        <v>320</v>
      </c>
      <c r="D43" s="159"/>
      <c r="E43" s="147"/>
      <c r="F43" s="156"/>
      <c r="G43" s="156"/>
      <c r="H43" s="156"/>
      <c r="I43" s="156"/>
      <c r="J43" s="156"/>
      <c r="K43" s="147"/>
      <c r="L43" s="156"/>
      <c r="M43" s="156"/>
      <c r="N43" s="156"/>
      <c r="P43" s="156"/>
    </row>
    <row r="44" spans="3:16" ht="13.5" thickBot="1">
      <c r="C44" s="164"/>
      <c r="D44" s="164" t="s">
        <v>241</v>
      </c>
      <c r="E44" s="147"/>
      <c r="F44" s="175"/>
      <c r="G44" s="175"/>
      <c r="H44" s="156"/>
      <c r="I44" s="175"/>
      <c r="J44" s="175"/>
      <c r="K44" s="147"/>
      <c r="L44" s="175"/>
      <c r="M44" s="175"/>
      <c r="N44" s="175"/>
      <c r="P44" s="175"/>
    </row>
    <row r="45" spans="3:16" ht="13.5" thickTop="1">
      <c r="E45" s="147"/>
      <c r="F45" s="176"/>
      <c r="G45" s="176"/>
      <c r="H45" s="139"/>
      <c r="I45" s="176"/>
      <c r="J45" s="177"/>
      <c r="K45" s="147"/>
      <c r="L45" s="177"/>
      <c r="M45" s="177"/>
      <c r="N45" s="177"/>
      <c r="P45" s="177"/>
    </row>
    <row r="46" spans="3:16" ht="12.75">
      <c r="E46" s="147"/>
      <c r="F46" s="176"/>
      <c r="G46" s="176"/>
      <c r="H46" s="176"/>
      <c r="I46" s="176"/>
      <c r="J46" s="177"/>
      <c r="K46" s="147"/>
      <c r="L46" s="177"/>
      <c r="M46" s="177"/>
      <c r="N46" s="177"/>
      <c r="P46" s="177"/>
    </row>
    <row r="47" spans="3:16" ht="12.75">
      <c r="E47" s="147"/>
      <c r="F47" s="176"/>
      <c r="G47" s="176"/>
      <c r="H47" s="176"/>
      <c r="I47" s="176"/>
      <c r="J47" s="176"/>
      <c r="K47" s="147"/>
      <c r="L47" s="176"/>
      <c r="M47" s="176"/>
      <c r="N47" s="176"/>
    </row>
    <row r="48" spans="3:16" ht="12.75">
      <c r="E48" s="147"/>
      <c r="F48" s="176"/>
      <c r="G48" s="176"/>
      <c r="H48" s="176"/>
      <c r="I48" s="146"/>
      <c r="J48" s="146"/>
      <c r="K48" s="147"/>
    </row>
    <row r="49" spans="7:11" ht="12.75">
      <c r="G49" s="176"/>
      <c r="H49" s="176"/>
      <c r="K49" s="147"/>
    </row>
    <row r="50" spans="7:11" ht="12.9" customHeight="1">
      <c r="K50" s="147"/>
    </row>
    <row r="51" spans="7:11" ht="12.9" customHeight="1">
      <c r="K51" s="147"/>
    </row>
    <row r="52" spans="7:11" ht="12.9" customHeight="1">
      <c r="K52" s="147"/>
    </row>
    <row r="53" spans="7:11" ht="12.9" customHeight="1">
      <c r="K53" s="147"/>
    </row>
    <row r="54" spans="7:11" ht="12.9" customHeight="1">
      <c r="K54" s="147"/>
    </row>
  </sheetData>
  <mergeCells count="6">
    <mergeCell ref="L6:N6"/>
    <mergeCell ref="C5:D6"/>
    <mergeCell ref="F5:G5"/>
    <mergeCell ref="I5:J5"/>
    <mergeCell ref="C2:I2"/>
    <mergeCell ref="E5:E6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>&amp;LREN, SA</oddHeader>
    <oddFooter>&amp;L30/04/2015&amp;R&amp;A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showGridLines="0" zoomScaleNormal="100" workbookViewId="0"/>
  </sheetViews>
  <sheetFormatPr defaultColWidth="9.109375" defaultRowHeight="13.8"/>
  <cols>
    <col min="1" max="1" width="11.6640625" style="181" customWidth="1"/>
    <col min="2" max="2" width="4.5546875" style="180" customWidth="1"/>
    <col min="3" max="3" width="61.88671875" style="98" bestFit="1" customWidth="1"/>
    <col min="4" max="4" width="1.6640625" style="100" customWidth="1"/>
    <col min="5" max="5" width="14.33203125" style="183" customWidth="1"/>
    <col min="6" max="6" width="18" style="183" customWidth="1"/>
    <col min="7" max="7" width="16" style="104" customWidth="1"/>
    <col min="8" max="8" width="15.5546875" style="104" customWidth="1"/>
    <col min="9" max="9" width="33.6640625" style="98" customWidth="1"/>
    <col min="10" max="11" width="15.6640625" style="98" customWidth="1"/>
    <col min="12" max="16384" width="9.109375" style="98"/>
  </cols>
  <sheetData>
    <row r="1" spans="1:12">
      <c r="A1" s="178">
        <f>+'N2-06-REN - DR'!A1+1</f>
        <v>7</v>
      </c>
      <c r="B1" s="179"/>
      <c r="C1" s="179"/>
      <c r="D1" s="179"/>
      <c r="E1" s="179"/>
      <c r="F1" s="179"/>
      <c r="G1" s="179"/>
      <c r="H1" s="179"/>
      <c r="I1" s="179"/>
    </row>
    <row r="2" spans="1:12" ht="15.6">
      <c r="A2" s="180"/>
      <c r="B2" s="639" t="str">
        <f>Índice!D13</f>
        <v>Quadro N2-07-REN -  Ativos intangíveis_GGS</v>
      </c>
      <c r="C2" s="640"/>
      <c r="D2" s="640"/>
      <c r="E2" s="640"/>
      <c r="F2" s="640"/>
      <c r="G2" s="640"/>
      <c r="H2" s="640"/>
      <c r="I2" s="640"/>
    </row>
    <row r="4" spans="1:12">
      <c r="C4" s="182"/>
    </row>
    <row r="5" spans="1:12">
      <c r="C5" s="184"/>
      <c r="J5" s="451" t="s">
        <v>331</v>
      </c>
    </row>
    <row r="6" spans="1:12" ht="12.75" customHeight="1">
      <c r="E6" s="185" t="s">
        <v>477</v>
      </c>
      <c r="F6" s="641" t="s">
        <v>72</v>
      </c>
      <c r="G6" s="641"/>
      <c r="H6" s="186" t="s">
        <v>73</v>
      </c>
      <c r="I6" s="642" t="s">
        <v>74</v>
      </c>
      <c r="J6" s="186" t="s">
        <v>251</v>
      </c>
      <c r="K6" s="187"/>
    </row>
    <row r="7" spans="1:12" s="191" customFormat="1" ht="15" customHeight="1">
      <c r="A7" s="188"/>
      <c r="B7" s="180"/>
      <c r="C7" s="520" t="s">
        <v>553</v>
      </c>
      <c r="D7" s="522"/>
      <c r="E7" s="521" t="s">
        <v>333</v>
      </c>
      <c r="F7" s="521" t="s">
        <v>75</v>
      </c>
      <c r="G7" s="521" t="s">
        <v>76</v>
      </c>
      <c r="H7" s="521" t="s">
        <v>77</v>
      </c>
      <c r="I7" s="643"/>
      <c r="J7" s="520" t="s">
        <v>333</v>
      </c>
      <c r="K7" s="522"/>
    </row>
    <row r="8" spans="1:12">
      <c r="D8" s="192"/>
      <c r="E8" s="193"/>
      <c r="F8" s="193"/>
      <c r="G8" s="194"/>
      <c r="H8" s="193"/>
      <c r="I8" s="193"/>
      <c r="J8" s="193"/>
      <c r="K8" s="193"/>
    </row>
    <row r="9" spans="1:12">
      <c r="C9" s="195" t="s">
        <v>552</v>
      </c>
      <c r="D9" s="192"/>
      <c r="E9" s="193"/>
      <c r="F9" s="193"/>
      <c r="G9" s="194"/>
      <c r="H9" s="193"/>
      <c r="I9" s="193"/>
      <c r="J9" s="196"/>
      <c r="K9" s="196"/>
    </row>
    <row r="10" spans="1:12">
      <c r="C10" s="197" t="s">
        <v>78</v>
      </c>
      <c r="D10" s="192"/>
      <c r="E10" s="193"/>
      <c r="F10" s="193"/>
      <c r="G10" s="193"/>
      <c r="H10" s="193"/>
      <c r="I10" s="193"/>
      <c r="J10" s="196"/>
      <c r="K10" s="196"/>
      <c r="L10" s="193"/>
    </row>
    <row r="11" spans="1:12" ht="3" customHeight="1">
      <c r="D11" s="192"/>
      <c r="E11" s="193"/>
      <c r="F11" s="193"/>
      <c r="G11" s="193"/>
      <c r="H11" s="193"/>
      <c r="I11" s="193"/>
      <c r="J11" s="193"/>
      <c r="K11" s="193"/>
      <c r="L11" s="193"/>
    </row>
    <row r="12" spans="1:12">
      <c r="C12" s="198" t="s">
        <v>79</v>
      </c>
      <c r="D12" s="192"/>
      <c r="E12" s="199"/>
      <c r="F12" s="199"/>
      <c r="G12" s="199"/>
      <c r="H12" s="199"/>
      <c r="I12" s="199"/>
      <c r="J12" s="199"/>
      <c r="K12" s="200"/>
      <c r="L12" s="193"/>
    </row>
    <row r="13" spans="1:12">
      <c r="D13" s="192"/>
      <c r="E13" s="193"/>
      <c r="F13" s="193"/>
      <c r="G13" s="193"/>
      <c r="H13" s="193"/>
      <c r="I13" s="193"/>
      <c r="J13" s="193"/>
      <c r="K13" s="193"/>
      <c r="L13" s="193"/>
    </row>
    <row r="14" spans="1:12">
      <c r="C14" s="195" t="s">
        <v>716</v>
      </c>
      <c r="D14" s="192"/>
      <c r="E14" s="193"/>
      <c r="F14" s="193"/>
      <c r="G14" s="193"/>
      <c r="H14" s="193"/>
      <c r="I14" s="193"/>
      <c r="J14" s="193"/>
      <c r="K14" s="193"/>
      <c r="L14" s="193"/>
    </row>
    <row r="15" spans="1:12">
      <c r="C15" s="197" t="s">
        <v>80</v>
      </c>
      <c r="D15" s="192"/>
      <c r="E15" s="193"/>
      <c r="F15" s="193"/>
      <c r="G15" s="193"/>
      <c r="H15" s="193"/>
      <c r="I15" s="193"/>
      <c r="J15" s="196"/>
      <c r="K15" s="196"/>
      <c r="L15" s="193"/>
    </row>
    <row r="16" spans="1:12">
      <c r="C16" s="197" t="s">
        <v>81</v>
      </c>
      <c r="D16" s="192"/>
      <c r="E16" s="193"/>
      <c r="F16" s="193"/>
      <c r="G16" s="193"/>
      <c r="H16" s="193"/>
      <c r="I16" s="193"/>
      <c r="J16" s="196"/>
      <c r="K16" s="196"/>
      <c r="L16" s="193"/>
    </row>
    <row r="17" spans="3:12">
      <c r="C17" s="197" t="s">
        <v>82</v>
      </c>
      <c r="D17" s="192"/>
      <c r="E17" s="193"/>
      <c r="F17" s="193"/>
      <c r="G17" s="193"/>
      <c r="H17" s="193"/>
      <c r="I17" s="193"/>
      <c r="J17" s="196"/>
      <c r="K17" s="196"/>
      <c r="L17" s="193"/>
    </row>
    <row r="18" spans="3:12">
      <c r="C18" s="128" t="s">
        <v>83</v>
      </c>
      <c r="D18" s="192"/>
      <c r="E18" s="193"/>
      <c r="F18" s="193"/>
      <c r="G18" s="193"/>
      <c r="H18" s="193"/>
      <c r="I18" s="193"/>
      <c r="J18" s="196"/>
      <c r="K18" s="196"/>
      <c r="L18" s="193"/>
    </row>
    <row r="19" spans="3:12">
      <c r="C19" s="128" t="s">
        <v>476</v>
      </c>
      <c r="D19" s="192"/>
      <c r="E19" s="193"/>
      <c r="F19" s="193"/>
      <c r="G19" s="193"/>
      <c r="H19" s="193"/>
      <c r="I19" s="193"/>
      <c r="J19" s="196"/>
      <c r="K19" s="196"/>
      <c r="L19" s="193"/>
    </row>
    <row r="20" spans="3:12">
      <c r="C20" s="128" t="s">
        <v>84</v>
      </c>
      <c r="D20" s="192"/>
      <c r="E20" s="193"/>
      <c r="F20" s="193"/>
      <c r="G20" s="193"/>
      <c r="H20" s="193"/>
      <c r="I20" s="193"/>
      <c r="J20" s="196"/>
      <c r="K20" s="196"/>
      <c r="L20" s="193"/>
    </row>
    <row r="21" spans="3:12">
      <c r="C21" s="128" t="s">
        <v>88</v>
      </c>
      <c r="D21" s="192"/>
      <c r="E21" s="193"/>
      <c r="F21" s="193"/>
      <c r="G21" s="193"/>
      <c r="H21" s="193"/>
      <c r="I21" s="193"/>
      <c r="J21" s="196"/>
      <c r="K21" s="196"/>
      <c r="L21" s="193"/>
    </row>
    <row r="22" spans="3:12">
      <c r="C22" s="128" t="s">
        <v>247</v>
      </c>
      <c r="D22" s="192"/>
      <c r="E22" s="193"/>
      <c r="F22" s="193"/>
      <c r="G22" s="193"/>
      <c r="H22" s="193"/>
      <c r="I22" s="193"/>
      <c r="J22" s="196"/>
      <c r="K22" s="196"/>
      <c r="L22" s="193"/>
    </row>
    <row r="23" spans="3:12" collapsed="1">
      <c r="C23" s="128" t="s">
        <v>89</v>
      </c>
      <c r="D23" s="192"/>
      <c r="E23" s="193"/>
      <c r="F23" s="193"/>
      <c r="G23" s="193"/>
      <c r="H23" s="193"/>
      <c r="I23" s="193"/>
      <c r="J23" s="196"/>
      <c r="K23" s="196"/>
      <c r="L23" s="193"/>
    </row>
    <row r="24" spans="3:12">
      <c r="C24" s="128" t="s">
        <v>90</v>
      </c>
      <c r="D24" s="192"/>
      <c r="E24" s="193"/>
      <c r="F24" s="193"/>
      <c r="G24" s="193"/>
      <c r="H24" s="193"/>
      <c r="I24" s="193"/>
      <c r="J24" s="196"/>
      <c r="K24" s="196"/>
      <c r="L24" s="193"/>
    </row>
    <row r="25" spans="3:12" collapsed="1">
      <c r="C25" s="128" t="s">
        <v>91</v>
      </c>
      <c r="D25" s="192"/>
      <c r="E25" s="193"/>
      <c r="F25" s="193"/>
      <c r="G25" s="193"/>
      <c r="H25" s="193"/>
      <c r="I25" s="193"/>
      <c r="J25" s="196"/>
      <c r="K25" s="196"/>
      <c r="L25" s="193"/>
    </row>
    <row r="26" spans="3:12">
      <c r="C26" s="197" t="s">
        <v>92</v>
      </c>
      <c r="D26" s="192"/>
      <c r="E26" s="193"/>
      <c r="F26" s="193"/>
      <c r="G26" s="193"/>
      <c r="H26" s="193"/>
      <c r="I26" s="193"/>
      <c r="J26" s="196"/>
      <c r="K26" s="196"/>
      <c r="L26" s="193"/>
    </row>
    <row r="27" spans="3:12">
      <c r="C27" s="197" t="s">
        <v>93</v>
      </c>
      <c r="D27" s="192"/>
      <c r="E27" s="193"/>
      <c r="F27" s="193"/>
      <c r="G27" s="193"/>
      <c r="H27" s="193"/>
      <c r="I27" s="193"/>
      <c r="J27" s="196"/>
      <c r="K27" s="196"/>
      <c r="L27" s="193"/>
    </row>
    <row r="28" spans="3:12" collapsed="1">
      <c r="C28" s="197" t="s">
        <v>94</v>
      </c>
      <c r="D28" s="192"/>
      <c r="E28" s="193"/>
      <c r="F28" s="193"/>
      <c r="G28" s="193"/>
      <c r="H28" s="193"/>
      <c r="I28" s="193"/>
      <c r="J28" s="196"/>
      <c r="K28" s="196"/>
      <c r="L28" s="193"/>
    </row>
    <row r="29" spans="3:12">
      <c r="C29" s="197" t="s">
        <v>95</v>
      </c>
      <c r="D29" s="192"/>
      <c r="E29" s="193"/>
      <c r="F29" s="193"/>
      <c r="G29" s="193"/>
      <c r="H29" s="193"/>
      <c r="I29" s="193"/>
      <c r="J29" s="196"/>
      <c r="K29" s="196"/>
      <c r="L29" s="193"/>
    </row>
    <row r="30" spans="3:12">
      <c r="C30" s="197"/>
      <c r="D30" s="192"/>
      <c r="E30" s="196"/>
      <c r="F30" s="196"/>
      <c r="G30" s="196"/>
      <c r="H30" s="196"/>
      <c r="I30" s="196"/>
      <c r="J30" s="193"/>
      <c r="K30" s="193"/>
      <c r="L30" s="193"/>
    </row>
    <row r="31" spans="3:12" ht="15" customHeight="1">
      <c r="C31" s="198" t="s">
        <v>96</v>
      </c>
      <c r="E31" s="199"/>
      <c r="F31" s="199"/>
      <c r="G31" s="199"/>
      <c r="H31" s="199"/>
      <c r="I31" s="199"/>
      <c r="J31" s="199"/>
      <c r="K31" s="200"/>
      <c r="L31" s="193"/>
    </row>
    <row r="32" spans="3:12">
      <c r="E32" s="193"/>
      <c r="F32" s="193"/>
      <c r="G32" s="193"/>
      <c r="H32" s="193"/>
      <c r="I32" s="193"/>
      <c r="J32" s="193"/>
      <c r="K32" s="193"/>
      <c r="L32" s="193"/>
    </row>
    <row r="33" spans="1:12">
      <c r="A33" s="98"/>
      <c r="C33" s="195" t="s">
        <v>578</v>
      </c>
      <c r="D33" s="192"/>
      <c r="E33" s="196"/>
      <c r="F33" s="196"/>
      <c r="G33" s="196"/>
      <c r="H33" s="196"/>
      <c r="I33" s="196"/>
      <c r="J33" s="193"/>
      <c r="K33" s="193"/>
      <c r="L33" s="193"/>
    </row>
    <row r="34" spans="1:12">
      <c r="C34" s="197" t="s">
        <v>81</v>
      </c>
      <c r="E34" s="193"/>
      <c r="F34" s="193"/>
      <c r="G34" s="193"/>
      <c r="H34" s="193"/>
      <c r="I34" s="193"/>
      <c r="J34" s="196"/>
      <c r="K34" s="196"/>
      <c r="L34" s="193"/>
    </row>
    <row r="35" spans="1:12">
      <c r="A35" s="98"/>
      <c r="C35" s="197" t="s">
        <v>82</v>
      </c>
      <c r="E35" s="193"/>
      <c r="F35" s="193"/>
      <c r="G35" s="193"/>
      <c r="H35" s="193"/>
      <c r="I35" s="193"/>
      <c r="J35" s="196"/>
      <c r="K35" s="196"/>
      <c r="L35" s="193"/>
    </row>
    <row r="36" spans="1:12">
      <c r="C36" s="128" t="s">
        <v>88</v>
      </c>
      <c r="E36" s="193"/>
      <c r="F36" s="193"/>
      <c r="G36" s="193"/>
      <c r="H36" s="193"/>
      <c r="I36" s="193"/>
      <c r="J36" s="196"/>
      <c r="K36" s="196"/>
      <c r="L36" s="193"/>
    </row>
    <row r="37" spans="1:12">
      <c r="C37" s="128" t="s">
        <v>98</v>
      </c>
      <c r="E37" s="193"/>
      <c r="F37" s="193"/>
      <c r="G37" s="193"/>
      <c r="H37" s="193"/>
      <c r="I37" s="193"/>
      <c r="J37" s="196"/>
      <c r="K37" s="196"/>
      <c r="L37" s="193"/>
    </row>
    <row r="38" spans="1:12">
      <c r="C38" s="128" t="s">
        <v>99</v>
      </c>
      <c r="E38" s="193"/>
      <c r="F38" s="193"/>
      <c r="G38" s="193"/>
      <c r="H38" s="193"/>
      <c r="I38" s="193"/>
      <c r="J38" s="196"/>
      <c r="K38" s="196"/>
      <c r="L38" s="193"/>
    </row>
    <row r="39" spans="1:12">
      <c r="C39" s="197" t="s">
        <v>94</v>
      </c>
      <c r="E39" s="193"/>
      <c r="F39" s="193"/>
      <c r="G39" s="193"/>
      <c r="H39" s="193"/>
      <c r="I39" s="193"/>
      <c r="J39" s="196"/>
      <c r="K39" s="196"/>
      <c r="L39" s="193"/>
    </row>
    <row r="40" spans="1:12" ht="4.5" customHeight="1">
      <c r="A40" s="98"/>
      <c r="E40" s="193"/>
      <c r="F40" s="193"/>
      <c r="G40" s="193"/>
      <c r="H40" s="193"/>
      <c r="I40" s="193"/>
      <c r="J40" s="193"/>
      <c r="K40" s="193"/>
      <c r="L40" s="193"/>
    </row>
    <row r="41" spans="1:12" ht="15" customHeight="1">
      <c r="A41" s="98"/>
      <c r="C41" s="198" t="s">
        <v>100</v>
      </c>
      <c r="E41" s="199"/>
      <c r="F41" s="199"/>
      <c r="G41" s="199"/>
      <c r="H41" s="199"/>
      <c r="I41" s="199"/>
      <c r="J41" s="199"/>
      <c r="K41" s="200"/>
      <c r="L41" s="193"/>
    </row>
    <row r="42" spans="1:12" ht="15" customHeight="1" thickBot="1">
      <c r="A42" s="98"/>
      <c r="C42" s="198" t="s">
        <v>101</v>
      </c>
      <c r="E42" s="201"/>
      <c r="F42" s="201"/>
      <c r="G42" s="201"/>
      <c r="H42" s="201"/>
      <c r="I42" s="201"/>
      <c r="J42" s="201"/>
      <c r="K42" s="200"/>
      <c r="L42" s="193"/>
    </row>
    <row r="43" spans="1:12" ht="13.5" thickTop="1">
      <c r="A43" s="98"/>
      <c r="D43" s="98"/>
      <c r="E43" s="193"/>
      <c r="F43" s="193"/>
      <c r="G43" s="193"/>
      <c r="H43" s="193"/>
      <c r="I43" s="193"/>
      <c r="J43" s="193"/>
      <c r="K43" s="193"/>
      <c r="L43" s="193"/>
    </row>
    <row r="44" spans="1:12">
      <c r="A44" s="98"/>
      <c r="G44" s="202"/>
      <c r="H44" s="194"/>
      <c r="L44" s="193"/>
    </row>
    <row r="45" spans="1:12">
      <c r="A45" s="98"/>
      <c r="C45" s="195"/>
      <c r="G45" s="202"/>
      <c r="L45" s="193"/>
    </row>
    <row r="46" spans="1:12">
      <c r="A46" s="98"/>
      <c r="C46" s="182"/>
      <c r="J46" s="193"/>
      <c r="K46" s="193"/>
      <c r="L46" s="193"/>
    </row>
    <row r="47" spans="1:12">
      <c r="A47" s="98"/>
      <c r="C47" s="184"/>
      <c r="H47" s="451" t="s">
        <v>331</v>
      </c>
      <c r="J47" s="193"/>
      <c r="L47" s="193"/>
    </row>
    <row r="48" spans="1:12" ht="12.75" customHeight="1">
      <c r="E48" s="185" t="s">
        <v>477</v>
      </c>
      <c r="F48" s="644" t="s">
        <v>343</v>
      </c>
      <c r="G48" s="642" t="s">
        <v>74</v>
      </c>
      <c r="H48" s="186" t="s">
        <v>251</v>
      </c>
      <c r="J48" s="193"/>
      <c r="K48" s="203"/>
      <c r="L48" s="193"/>
    </row>
    <row r="49" spans="1:12">
      <c r="C49" s="520" t="s">
        <v>554</v>
      </c>
      <c r="D49" s="522"/>
      <c r="E49" s="521" t="s">
        <v>333</v>
      </c>
      <c r="F49" s="645"/>
      <c r="G49" s="643"/>
      <c r="H49" s="520" t="s">
        <v>333</v>
      </c>
      <c r="J49" s="193"/>
      <c r="K49" s="522"/>
      <c r="L49" s="193"/>
    </row>
    <row r="50" spans="1:12">
      <c r="D50" s="192"/>
      <c r="E50" s="204"/>
      <c r="F50" s="204"/>
      <c r="G50" s="204"/>
      <c r="H50" s="204"/>
      <c r="J50" s="193"/>
      <c r="L50" s="193"/>
    </row>
    <row r="51" spans="1:12">
      <c r="C51" s="195" t="s">
        <v>552</v>
      </c>
      <c r="D51" s="192"/>
      <c r="E51" s="200"/>
      <c r="F51" s="200"/>
      <c r="G51" s="200"/>
      <c r="H51" s="200"/>
      <c r="J51" s="193"/>
      <c r="L51" s="193"/>
    </row>
    <row r="52" spans="1:12" ht="14.25" customHeight="1">
      <c r="C52" s="197" t="s">
        <v>78</v>
      </c>
      <c r="D52" s="192"/>
      <c r="E52" s="200"/>
      <c r="F52" s="200"/>
      <c r="G52" s="200"/>
      <c r="H52" s="200"/>
      <c r="J52" s="193"/>
      <c r="L52" s="193"/>
    </row>
    <row r="53" spans="1:12" ht="6" customHeight="1">
      <c r="D53" s="192"/>
      <c r="E53" s="200"/>
      <c r="F53" s="200"/>
      <c r="G53" s="200"/>
      <c r="H53" s="200"/>
      <c r="J53" s="193"/>
      <c r="L53" s="193"/>
    </row>
    <row r="54" spans="1:12" ht="15.75" customHeight="1">
      <c r="C54" s="198" t="s">
        <v>79</v>
      </c>
      <c r="E54" s="199"/>
      <c r="F54" s="199"/>
      <c r="G54" s="199"/>
      <c r="H54" s="199"/>
      <c r="J54" s="193"/>
      <c r="L54" s="193"/>
    </row>
    <row r="55" spans="1:12">
      <c r="D55" s="192"/>
      <c r="E55" s="200"/>
      <c r="F55" s="192"/>
      <c r="G55" s="200"/>
      <c r="H55" s="200"/>
      <c r="J55" s="193"/>
      <c r="L55" s="193"/>
    </row>
    <row r="56" spans="1:12">
      <c r="C56" s="195" t="s">
        <v>716</v>
      </c>
      <c r="D56" s="192"/>
      <c r="E56" s="193"/>
      <c r="F56" s="192"/>
      <c r="G56" s="200"/>
      <c r="H56" s="200"/>
      <c r="J56" s="193"/>
      <c r="L56" s="193"/>
    </row>
    <row r="57" spans="1:12">
      <c r="C57" s="197" t="s">
        <v>81</v>
      </c>
      <c r="E57" s="200"/>
      <c r="F57" s="200"/>
      <c r="G57" s="200"/>
      <c r="H57" s="200"/>
      <c r="J57" s="193"/>
      <c r="L57" s="193"/>
    </row>
    <row r="58" spans="1:12">
      <c r="C58" s="197" t="s">
        <v>82</v>
      </c>
      <c r="E58" s="200"/>
      <c r="F58" s="200"/>
      <c r="G58" s="200"/>
      <c r="H58" s="200"/>
      <c r="J58" s="193"/>
      <c r="L58" s="193"/>
    </row>
    <row r="59" spans="1:12">
      <c r="A59" s="205"/>
      <c r="C59" s="128" t="s">
        <v>83</v>
      </c>
      <c r="E59" s="200"/>
      <c r="F59" s="200"/>
      <c r="G59" s="200"/>
      <c r="H59" s="200"/>
      <c r="J59" s="193"/>
      <c r="K59" s="193"/>
      <c r="L59" s="193"/>
    </row>
    <row r="60" spans="1:12">
      <c r="A60" s="205"/>
      <c r="C60" s="128" t="s">
        <v>476</v>
      </c>
      <c r="E60" s="200"/>
      <c r="F60" s="200"/>
      <c r="G60" s="200"/>
      <c r="H60" s="200"/>
      <c r="J60" s="193"/>
      <c r="K60" s="206"/>
      <c r="L60" s="193"/>
    </row>
    <row r="61" spans="1:12">
      <c r="A61" s="205"/>
      <c r="C61" s="128" t="s">
        <v>84</v>
      </c>
      <c r="D61" s="192"/>
      <c r="E61" s="200"/>
      <c r="F61" s="200"/>
      <c r="G61" s="200"/>
      <c r="H61" s="200"/>
      <c r="J61" s="193"/>
      <c r="L61" s="193"/>
    </row>
    <row r="62" spans="1:12">
      <c r="C62" s="128" t="s">
        <v>88</v>
      </c>
      <c r="E62" s="200"/>
      <c r="F62" s="200"/>
      <c r="G62" s="200"/>
      <c r="H62" s="200"/>
      <c r="J62" s="193"/>
      <c r="L62" s="193"/>
    </row>
    <row r="63" spans="1:12">
      <c r="C63" s="128" t="s">
        <v>247</v>
      </c>
      <c r="E63" s="200"/>
      <c r="F63" s="200"/>
      <c r="G63" s="200"/>
      <c r="H63" s="200"/>
      <c r="J63" s="193"/>
      <c r="L63" s="193"/>
    </row>
    <row r="64" spans="1:12" collapsed="1">
      <c r="A64" s="205"/>
      <c r="C64" s="128" t="s">
        <v>89</v>
      </c>
      <c r="E64" s="200"/>
      <c r="F64" s="200"/>
      <c r="G64" s="200"/>
      <c r="H64" s="200"/>
      <c r="J64" s="193"/>
      <c r="L64" s="193"/>
    </row>
    <row r="65" spans="1:12">
      <c r="A65" s="205"/>
      <c r="C65" s="128" t="s">
        <v>90</v>
      </c>
      <c r="E65" s="200"/>
      <c r="F65" s="200"/>
      <c r="G65" s="200"/>
      <c r="H65" s="200"/>
      <c r="J65" s="193"/>
      <c r="L65" s="193"/>
    </row>
    <row r="66" spans="1:12" collapsed="1">
      <c r="C66" s="128" t="s">
        <v>91</v>
      </c>
      <c r="E66" s="192"/>
      <c r="F66" s="200"/>
      <c r="G66" s="200"/>
      <c r="H66" s="192"/>
      <c r="J66" s="193"/>
      <c r="L66" s="193"/>
    </row>
    <row r="67" spans="1:12">
      <c r="C67" s="197" t="s">
        <v>92</v>
      </c>
      <c r="D67" s="192"/>
      <c r="E67" s="200"/>
      <c r="F67" s="200"/>
      <c r="G67" s="200"/>
      <c r="H67" s="200"/>
      <c r="J67" s="193"/>
      <c r="L67" s="193"/>
    </row>
    <row r="68" spans="1:12" s="208" customFormat="1">
      <c r="A68" s="181"/>
      <c r="B68" s="180"/>
      <c r="C68" s="197" t="s">
        <v>93</v>
      </c>
      <c r="D68" s="207"/>
      <c r="E68" s="200"/>
      <c r="F68" s="200"/>
      <c r="G68" s="200"/>
      <c r="H68" s="200"/>
      <c r="I68" s="98"/>
      <c r="J68" s="193"/>
      <c r="K68" s="98"/>
      <c r="L68" s="193"/>
    </row>
    <row r="69" spans="1:12" collapsed="1">
      <c r="C69" s="197" t="s">
        <v>94</v>
      </c>
      <c r="E69" s="200"/>
      <c r="F69" s="200"/>
      <c r="G69" s="200"/>
      <c r="H69" s="200"/>
      <c r="J69" s="193"/>
      <c r="L69" s="193"/>
    </row>
    <row r="70" spans="1:12">
      <c r="A70" s="205"/>
      <c r="C70" s="197" t="s">
        <v>95</v>
      </c>
      <c r="E70" s="200"/>
      <c r="F70" s="200"/>
      <c r="G70" s="200"/>
      <c r="H70" s="200"/>
      <c r="J70" s="193"/>
      <c r="L70" s="193"/>
    </row>
    <row r="71" spans="1:12">
      <c r="E71" s="209"/>
      <c r="F71" s="209"/>
      <c r="G71" s="209"/>
      <c r="H71" s="209"/>
      <c r="J71" s="193"/>
      <c r="L71" s="193"/>
    </row>
    <row r="72" spans="1:12" ht="15" customHeight="1">
      <c r="A72" s="98"/>
      <c r="C72" s="198" t="s">
        <v>96</v>
      </c>
      <c r="E72" s="199"/>
      <c r="F72" s="199"/>
      <c r="G72" s="199"/>
      <c r="H72" s="199"/>
      <c r="J72" s="193"/>
      <c r="L72" s="193"/>
    </row>
    <row r="73" spans="1:12" ht="13.5" thickBot="1">
      <c r="C73" s="198" t="s">
        <v>103</v>
      </c>
      <c r="E73" s="210"/>
      <c r="F73" s="210"/>
      <c r="G73" s="210"/>
      <c r="H73" s="210"/>
      <c r="J73" s="193"/>
      <c r="L73" s="193"/>
    </row>
    <row r="74" spans="1:12" ht="13.5" thickTop="1">
      <c r="G74" s="183"/>
      <c r="H74" s="183"/>
      <c r="J74" s="193"/>
      <c r="L74" s="193"/>
    </row>
    <row r="75" spans="1:12">
      <c r="A75" s="98"/>
      <c r="D75" s="98"/>
      <c r="E75" s="98"/>
      <c r="F75" s="98"/>
      <c r="G75" s="98"/>
      <c r="H75" s="183"/>
      <c r="L75" s="193"/>
    </row>
    <row r="76" spans="1:12">
      <c r="A76" s="98"/>
      <c r="D76" s="98"/>
      <c r="E76" s="98"/>
      <c r="F76" s="98"/>
      <c r="G76" s="98"/>
      <c r="H76" s="183"/>
      <c r="L76" s="193"/>
    </row>
    <row r="77" spans="1:12">
      <c r="A77" s="98"/>
      <c r="L77" s="193"/>
    </row>
    <row r="78" spans="1:12" ht="15.75">
      <c r="A78" s="98"/>
      <c r="C78" s="539" t="s">
        <v>609</v>
      </c>
      <c r="D78" s="538"/>
      <c r="E78" s="538"/>
      <c r="F78" s="538"/>
      <c r="G78" s="538"/>
      <c r="H78" s="540"/>
      <c r="I78" s="538"/>
      <c r="J78" s="538"/>
      <c r="L78" s="193"/>
    </row>
    <row r="79" spans="1:12">
      <c r="A79" s="98"/>
      <c r="D79" s="98"/>
      <c r="E79" s="98"/>
      <c r="F79" s="98"/>
      <c r="G79" s="98"/>
      <c r="H79" s="98"/>
      <c r="J79" s="98" t="s">
        <v>331</v>
      </c>
      <c r="L79" s="193"/>
    </row>
    <row r="80" spans="1:12" ht="12.75" customHeight="1">
      <c r="E80" s="185" t="s">
        <v>477</v>
      </c>
      <c r="F80" s="641" t="s">
        <v>72</v>
      </c>
      <c r="G80" s="641"/>
      <c r="H80" s="186" t="s">
        <v>73</v>
      </c>
      <c r="I80" s="642" t="s">
        <v>74</v>
      </c>
      <c r="J80" s="186" t="s">
        <v>251</v>
      </c>
      <c r="K80" s="187"/>
    </row>
    <row r="81" spans="1:12" s="191" customFormat="1" ht="15" customHeight="1">
      <c r="A81" s="188"/>
      <c r="B81" s="180"/>
      <c r="C81" s="520" t="s">
        <v>560</v>
      </c>
      <c r="D81" s="522"/>
      <c r="E81" s="521" t="s">
        <v>333</v>
      </c>
      <c r="F81" s="521" t="s">
        <v>75</v>
      </c>
      <c r="G81" s="521" t="s">
        <v>76</v>
      </c>
      <c r="H81" s="521" t="s">
        <v>77</v>
      </c>
      <c r="I81" s="643"/>
      <c r="J81" s="520" t="s">
        <v>333</v>
      </c>
      <c r="K81" s="522"/>
    </row>
    <row r="82" spans="1:12">
      <c r="D82" s="192"/>
      <c r="E82" s="193"/>
      <c r="F82" s="193"/>
      <c r="G82" s="194"/>
      <c r="H82" s="193"/>
      <c r="I82" s="193"/>
      <c r="J82" s="193"/>
      <c r="K82" s="193"/>
    </row>
    <row r="83" spans="1:12">
      <c r="C83" s="195" t="s">
        <v>559</v>
      </c>
      <c r="D83" s="192"/>
      <c r="E83" s="193"/>
      <c r="F83" s="193"/>
      <c r="G83" s="194"/>
      <c r="H83" s="193"/>
      <c r="I83" s="193"/>
      <c r="J83" s="196"/>
      <c r="K83" s="196"/>
    </row>
    <row r="84" spans="1:12">
      <c r="C84" s="197" t="s">
        <v>78</v>
      </c>
      <c r="D84" s="192"/>
      <c r="E84" s="193"/>
      <c r="F84" s="193"/>
      <c r="G84" s="193"/>
      <c r="H84" s="193"/>
      <c r="I84" s="193"/>
      <c r="J84" s="196"/>
      <c r="K84" s="196"/>
      <c r="L84" s="193"/>
    </row>
    <row r="85" spans="1:12" ht="3" customHeight="1">
      <c r="D85" s="192"/>
      <c r="E85" s="193"/>
      <c r="F85" s="193"/>
      <c r="G85" s="193"/>
      <c r="H85" s="193"/>
      <c r="I85" s="193"/>
      <c r="J85" s="193"/>
      <c r="K85" s="193"/>
      <c r="L85" s="193"/>
    </row>
    <row r="86" spans="1:12">
      <c r="C86" s="198" t="s">
        <v>79</v>
      </c>
      <c r="D86" s="192"/>
      <c r="E86" s="199"/>
      <c r="F86" s="199"/>
      <c r="G86" s="199"/>
      <c r="H86" s="199"/>
      <c r="I86" s="199"/>
      <c r="J86" s="199"/>
      <c r="K86" s="200"/>
      <c r="L86" s="193"/>
    </row>
    <row r="87" spans="1:12">
      <c r="D87" s="192"/>
      <c r="E87" s="193"/>
      <c r="F87" s="193"/>
      <c r="G87" s="193"/>
      <c r="H87" s="193"/>
      <c r="I87" s="193"/>
      <c r="J87" s="193"/>
      <c r="K87" s="193"/>
      <c r="L87" s="193"/>
    </row>
    <row r="88" spans="1:12">
      <c r="C88" s="195" t="s">
        <v>717</v>
      </c>
      <c r="D88" s="192"/>
      <c r="E88" s="193"/>
      <c r="F88" s="193"/>
      <c r="G88" s="193"/>
      <c r="H88" s="193"/>
      <c r="I88" s="193"/>
      <c r="J88" s="193"/>
      <c r="K88" s="193"/>
      <c r="L88" s="193"/>
    </row>
    <row r="89" spans="1:12">
      <c r="C89" s="197" t="s">
        <v>80</v>
      </c>
      <c r="D89" s="192"/>
      <c r="E89" s="193"/>
      <c r="F89" s="193"/>
      <c r="G89" s="193"/>
      <c r="H89" s="193"/>
      <c r="I89" s="193"/>
      <c r="J89" s="196"/>
      <c r="K89" s="196"/>
      <c r="L89" s="193"/>
    </row>
    <row r="90" spans="1:12">
      <c r="C90" s="197" t="s">
        <v>81</v>
      </c>
      <c r="D90" s="192"/>
      <c r="E90" s="193"/>
      <c r="F90" s="193"/>
      <c r="G90" s="193"/>
      <c r="H90" s="193"/>
      <c r="I90" s="193"/>
      <c r="J90" s="196"/>
      <c r="K90" s="196"/>
      <c r="L90" s="193"/>
    </row>
    <row r="91" spans="1:12">
      <c r="C91" s="197" t="s">
        <v>82</v>
      </c>
      <c r="D91" s="192"/>
      <c r="E91" s="193"/>
      <c r="F91" s="193"/>
      <c r="G91" s="193"/>
      <c r="H91" s="193"/>
      <c r="I91" s="193"/>
      <c r="J91" s="196"/>
      <c r="K91" s="196"/>
      <c r="L91" s="193"/>
    </row>
    <row r="92" spans="1:12">
      <c r="C92" s="128" t="s">
        <v>83</v>
      </c>
      <c r="D92" s="192"/>
      <c r="E92" s="193"/>
      <c r="F92" s="193"/>
      <c r="G92" s="193"/>
      <c r="H92" s="193"/>
      <c r="I92" s="193"/>
      <c r="J92" s="196"/>
      <c r="K92" s="196"/>
      <c r="L92" s="193"/>
    </row>
    <row r="93" spans="1:12">
      <c r="C93" s="128" t="s">
        <v>476</v>
      </c>
      <c r="D93" s="192"/>
      <c r="E93" s="193"/>
      <c r="F93" s="193"/>
      <c r="G93" s="193"/>
      <c r="H93" s="193"/>
      <c r="I93" s="193"/>
      <c r="J93" s="196"/>
      <c r="K93" s="196"/>
      <c r="L93" s="193"/>
    </row>
    <row r="94" spans="1:12">
      <c r="C94" s="128" t="s">
        <v>84</v>
      </c>
      <c r="D94" s="192"/>
      <c r="E94" s="193"/>
      <c r="F94" s="193"/>
      <c r="G94" s="193"/>
      <c r="H94" s="193"/>
      <c r="I94" s="193"/>
      <c r="J94" s="196"/>
      <c r="K94" s="196"/>
      <c r="L94" s="193"/>
    </row>
    <row r="95" spans="1:12">
      <c r="C95" s="128" t="s">
        <v>88</v>
      </c>
      <c r="D95" s="192"/>
      <c r="E95" s="193"/>
      <c r="F95" s="193"/>
      <c r="G95" s="193"/>
      <c r="H95" s="193"/>
      <c r="I95" s="193"/>
      <c r="J95" s="196"/>
      <c r="K95" s="196"/>
      <c r="L95" s="193"/>
    </row>
    <row r="96" spans="1:12">
      <c r="C96" s="128" t="s">
        <v>247</v>
      </c>
      <c r="D96" s="192"/>
      <c r="E96" s="193"/>
      <c r="F96" s="193"/>
      <c r="G96" s="193"/>
      <c r="H96" s="193"/>
      <c r="I96" s="193"/>
      <c r="J96" s="196"/>
      <c r="K96" s="196"/>
      <c r="L96" s="193"/>
    </row>
    <row r="97" spans="1:12" collapsed="1">
      <c r="C97" s="128" t="s">
        <v>89</v>
      </c>
      <c r="D97" s="192"/>
      <c r="E97" s="193"/>
      <c r="F97" s="193"/>
      <c r="G97" s="193"/>
      <c r="H97" s="193"/>
      <c r="I97" s="193"/>
      <c r="J97" s="196"/>
      <c r="K97" s="196"/>
      <c r="L97" s="193"/>
    </row>
    <row r="98" spans="1:12">
      <c r="C98" s="128" t="s">
        <v>90</v>
      </c>
      <c r="D98" s="192"/>
      <c r="E98" s="193"/>
      <c r="F98" s="193"/>
      <c r="G98" s="193"/>
      <c r="H98" s="193"/>
      <c r="I98" s="193"/>
      <c r="J98" s="196"/>
      <c r="K98" s="196"/>
      <c r="L98" s="193"/>
    </row>
    <row r="99" spans="1:12" collapsed="1">
      <c r="C99" s="128" t="s">
        <v>91</v>
      </c>
      <c r="D99" s="192"/>
      <c r="E99" s="193"/>
      <c r="F99" s="193"/>
      <c r="G99" s="193"/>
      <c r="H99" s="193"/>
      <c r="I99" s="193"/>
      <c r="J99" s="196"/>
      <c r="K99" s="196"/>
      <c r="L99" s="193"/>
    </row>
    <row r="100" spans="1:12">
      <c r="C100" s="197" t="s">
        <v>92</v>
      </c>
      <c r="D100" s="192"/>
      <c r="E100" s="193"/>
      <c r="F100" s="193"/>
      <c r="G100" s="193"/>
      <c r="H100" s="193"/>
      <c r="I100" s="193"/>
      <c r="J100" s="196"/>
      <c r="K100" s="196"/>
      <c r="L100" s="193"/>
    </row>
    <row r="101" spans="1:12">
      <c r="C101" s="197" t="s">
        <v>93</v>
      </c>
      <c r="D101" s="192"/>
      <c r="E101" s="193"/>
      <c r="F101" s="193"/>
      <c r="G101" s="193"/>
      <c r="H101" s="193"/>
      <c r="I101" s="193"/>
      <c r="J101" s="196"/>
      <c r="K101" s="196"/>
      <c r="L101" s="193"/>
    </row>
    <row r="102" spans="1:12" collapsed="1">
      <c r="C102" s="197" t="s">
        <v>94</v>
      </c>
      <c r="D102" s="192"/>
      <c r="E102" s="193"/>
      <c r="F102" s="193"/>
      <c r="G102" s="193"/>
      <c r="H102" s="193"/>
      <c r="I102" s="193"/>
      <c r="J102" s="196"/>
      <c r="K102" s="196"/>
      <c r="L102" s="193"/>
    </row>
    <row r="103" spans="1:12">
      <c r="C103" s="197" t="s">
        <v>95</v>
      </c>
      <c r="D103" s="192"/>
      <c r="E103" s="193"/>
      <c r="F103" s="193"/>
      <c r="G103" s="193"/>
      <c r="H103" s="193"/>
      <c r="I103" s="193"/>
      <c r="J103" s="196"/>
      <c r="K103" s="196"/>
      <c r="L103" s="193"/>
    </row>
    <row r="104" spans="1:12">
      <c r="C104" s="197"/>
      <c r="D104" s="192"/>
      <c r="E104" s="196"/>
      <c r="F104" s="196"/>
      <c r="G104" s="196"/>
      <c r="H104" s="196"/>
      <c r="I104" s="196"/>
      <c r="J104" s="193"/>
      <c r="K104" s="193"/>
      <c r="L104" s="193"/>
    </row>
    <row r="105" spans="1:12" ht="15" customHeight="1">
      <c r="C105" s="198" t="s">
        <v>96</v>
      </c>
      <c r="E105" s="199"/>
      <c r="F105" s="199"/>
      <c r="G105" s="199"/>
      <c r="H105" s="199"/>
      <c r="I105" s="199"/>
      <c r="J105" s="199"/>
      <c r="K105" s="200"/>
      <c r="L105" s="193"/>
    </row>
    <row r="106" spans="1:12">
      <c r="E106" s="193"/>
      <c r="F106" s="193"/>
      <c r="G106" s="193"/>
      <c r="H106" s="193"/>
      <c r="I106" s="193"/>
      <c r="J106" s="193"/>
      <c r="K106" s="193"/>
      <c r="L106" s="193"/>
    </row>
    <row r="107" spans="1:12">
      <c r="A107" s="98"/>
      <c r="C107" s="195" t="s">
        <v>579</v>
      </c>
      <c r="D107" s="192"/>
      <c r="E107" s="196"/>
      <c r="F107" s="196"/>
      <c r="G107" s="196"/>
      <c r="H107" s="196"/>
      <c r="I107" s="196"/>
      <c r="J107" s="193"/>
      <c r="K107" s="193"/>
      <c r="L107" s="193"/>
    </row>
    <row r="108" spans="1:12">
      <c r="C108" s="197" t="s">
        <v>81</v>
      </c>
      <c r="E108" s="193"/>
      <c r="F108" s="193"/>
      <c r="G108" s="193"/>
      <c r="H108" s="193"/>
      <c r="I108" s="193"/>
      <c r="J108" s="196"/>
      <c r="K108" s="196"/>
      <c r="L108" s="193"/>
    </row>
    <row r="109" spans="1:12">
      <c r="A109" s="98"/>
      <c r="C109" s="197" t="s">
        <v>82</v>
      </c>
      <c r="E109" s="193"/>
      <c r="F109" s="193"/>
      <c r="G109" s="193"/>
      <c r="H109" s="193"/>
      <c r="I109" s="193"/>
      <c r="J109" s="196"/>
      <c r="K109" s="196"/>
      <c r="L109" s="193"/>
    </row>
    <row r="110" spans="1:12">
      <c r="C110" s="128" t="s">
        <v>88</v>
      </c>
      <c r="E110" s="193"/>
      <c r="F110" s="193"/>
      <c r="G110" s="193"/>
      <c r="H110" s="193"/>
      <c r="I110" s="193"/>
      <c r="J110" s="196"/>
      <c r="K110" s="196"/>
      <c r="L110" s="193"/>
    </row>
    <row r="111" spans="1:12">
      <c r="C111" s="128" t="s">
        <v>98</v>
      </c>
      <c r="E111" s="193"/>
      <c r="F111" s="193"/>
      <c r="G111" s="193"/>
      <c r="H111" s="193"/>
      <c r="I111" s="193"/>
      <c r="J111" s="196"/>
      <c r="K111" s="196"/>
      <c r="L111" s="193"/>
    </row>
    <row r="112" spans="1:12">
      <c r="C112" s="128" t="s">
        <v>99</v>
      </c>
      <c r="E112" s="193"/>
      <c r="F112" s="193"/>
      <c r="G112" s="193"/>
      <c r="H112" s="193"/>
      <c r="I112" s="193"/>
      <c r="J112" s="196"/>
      <c r="K112" s="196"/>
      <c r="L112" s="193"/>
    </row>
    <row r="113" spans="1:12">
      <c r="C113" s="197" t="s">
        <v>94</v>
      </c>
      <c r="E113" s="193"/>
      <c r="F113" s="193"/>
      <c r="G113" s="193"/>
      <c r="H113" s="193"/>
      <c r="I113" s="193"/>
      <c r="J113" s="196"/>
      <c r="K113" s="196"/>
      <c r="L113" s="193"/>
    </row>
    <row r="114" spans="1:12" ht="4.5" customHeight="1">
      <c r="A114" s="98"/>
      <c r="E114" s="193"/>
      <c r="F114" s="193"/>
      <c r="G114" s="193"/>
      <c r="H114" s="193"/>
      <c r="I114" s="193"/>
      <c r="J114" s="193"/>
      <c r="K114" s="193"/>
      <c r="L114" s="193"/>
    </row>
    <row r="115" spans="1:12" ht="15" customHeight="1">
      <c r="A115" s="98"/>
      <c r="C115" s="198" t="s">
        <v>100</v>
      </c>
      <c r="E115" s="199"/>
      <c r="F115" s="199"/>
      <c r="G115" s="199"/>
      <c r="H115" s="199"/>
      <c r="I115" s="199"/>
      <c r="J115" s="199"/>
      <c r="K115" s="200"/>
      <c r="L115" s="193"/>
    </row>
    <row r="116" spans="1:12" ht="15" customHeight="1" thickBot="1">
      <c r="A116" s="98"/>
      <c r="C116" s="198" t="s">
        <v>101</v>
      </c>
      <c r="E116" s="201"/>
      <c r="F116" s="201"/>
      <c r="G116" s="201"/>
      <c r="H116" s="201"/>
      <c r="I116" s="201"/>
      <c r="J116" s="201"/>
      <c r="K116" s="200"/>
      <c r="L116" s="193"/>
    </row>
    <row r="117" spans="1:12" ht="13.5" thickTop="1">
      <c r="A117" s="98"/>
      <c r="D117" s="98"/>
      <c r="E117" s="193"/>
      <c r="F117" s="193"/>
      <c r="G117" s="193"/>
      <c r="H117" s="193"/>
      <c r="I117" s="193"/>
      <c r="J117" s="193"/>
      <c r="K117" s="193"/>
      <c r="L117" s="193"/>
    </row>
    <row r="118" spans="1:12">
      <c r="A118" s="98"/>
      <c r="G118" s="202"/>
      <c r="H118" s="194"/>
      <c r="L118" s="193"/>
    </row>
    <row r="119" spans="1:12">
      <c r="A119" s="98"/>
      <c r="C119" s="195"/>
      <c r="G119" s="202"/>
      <c r="L119" s="193"/>
    </row>
    <row r="120" spans="1:12">
      <c r="A120" s="98"/>
      <c r="C120" s="182"/>
      <c r="J120" s="193"/>
      <c r="K120" s="193"/>
      <c r="L120" s="193"/>
    </row>
    <row r="121" spans="1:12">
      <c r="A121" s="98"/>
      <c r="C121" s="184"/>
      <c r="G121" s="98"/>
      <c r="H121" s="451" t="s">
        <v>331</v>
      </c>
      <c r="J121" s="193"/>
      <c r="L121" s="193"/>
    </row>
    <row r="122" spans="1:12" ht="12.75" customHeight="1">
      <c r="E122" s="185" t="s">
        <v>477</v>
      </c>
      <c r="F122" s="644" t="s">
        <v>343</v>
      </c>
      <c r="G122" s="642" t="s">
        <v>74</v>
      </c>
      <c r="H122" s="186" t="s">
        <v>251</v>
      </c>
      <c r="J122" s="193"/>
      <c r="K122" s="203"/>
      <c r="L122" s="193"/>
    </row>
    <row r="123" spans="1:12">
      <c r="C123" s="520" t="s">
        <v>558</v>
      </c>
      <c r="D123" s="522"/>
      <c r="E123" s="521" t="s">
        <v>333</v>
      </c>
      <c r="F123" s="645"/>
      <c r="G123" s="643"/>
      <c r="H123" s="520" t="s">
        <v>333</v>
      </c>
      <c r="J123" s="193"/>
      <c r="K123" s="522"/>
      <c r="L123" s="193"/>
    </row>
    <row r="124" spans="1:12">
      <c r="D124" s="192"/>
      <c r="E124" s="204"/>
      <c r="F124" s="204"/>
      <c r="G124" s="204"/>
      <c r="H124" s="204"/>
      <c r="J124" s="193"/>
      <c r="L124" s="193"/>
    </row>
    <row r="125" spans="1:12">
      <c r="C125" s="195" t="s">
        <v>559</v>
      </c>
      <c r="D125" s="192"/>
      <c r="E125" s="200"/>
      <c r="F125" s="200"/>
      <c r="G125" s="200"/>
      <c r="H125" s="200"/>
      <c r="J125" s="193"/>
      <c r="L125" s="193"/>
    </row>
    <row r="126" spans="1:12" ht="14.25" customHeight="1">
      <c r="C126" s="197" t="s">
        <v>78</v>
      </c>
      <c r="D126" s="192"/>
      <c r="E126" s="200"/>
      <c r="F126" s="200"/>
      <c r="G126" s="200"/>
      <c r="H126" s="200"/>
      <c r="J126" s="193"/>
      <c r="L126" s="193"/>
    </row>
    <row r="127" spans="1:12" ht="6" customHeight="1">
      <c r="D127" s="192"/>
      <c r="E127" s="200"/>
      <c r="F127" s="200"/>
      <c r="G127" s="200"/>
      <c r="H127" s="200"/>
      <c r="J127" s="193"/>
      <c r="L127" s="193"/>
    </row>
    <row r="128" spans="1:12" ht="15.75" customHeight="1">
      <c r="C128" s="198" t="s">
        <v>79</v>
      </c>
      <c r="E128" s="199"/>
      <c r="F128" s="199"/>
      <c r="G128" s="199"/>
      <c r="H128" s="199"/>
      <c r="J128" s="193"/>
      <c r="L128" s="193"/>
    </row>
    <row r="129" spans="1:12">
      <c r="D129" s="192"/>
      <c r="E129" s="200"/>
      <c r="F129" s="192"/>
      <c r="G129" s="200"/>
      <c r="H129" s="200"/>
      <c r="J129" s="193"/>
      <c r="L129" s="193"/>
    </row>
    <row r="130" spans="1:12">
      <c r="C130" s="195" t="s">
        <v>717</v>
      </c>
      <c r="D130" s="192"/>
      <c r="E130" s="200"/>
      <c r="F130" s="192"/>
      <c r="G130" s="200"/>
      <c r="H130" s="200"/>
      <c r="J130" s="193"/>
      <c r="L130" s="193"/>
    </row>
    <row r="131" spans="1:12">
      <c r="C131" s="197" t="s">
        <v>81</v>
      </c>
      <c r="E131" s="200"/>
      <c r="F131" s="200"/>
      <c r="G131" s="200"/>
      <c r="H131" s="200"/>
      <c r="J131" s="193"/>
      <c r="L131" s="193"/>
    </row>
    <row r="132" spans="1:12">
      <c r="C132" s="197" t="s">
        <v>82</v>
      </c>
      <c r="E132" s="200"/>
      <c r="F132" s="200"/>
      <c r="G132" s="200"/>
      <c r="H132" s="200"/>
      <c r="J132" s="193"/>
      <c r="L132" s="193"/>
    </row>
    <row r="133" spans="1:12">
      <c r="A133" s="205"/>
      <c r="C133" s="128" t="s">
        <v>83</v>
      </c>
      <c r="E133" s="200"/>
      <c r="F133" s="200"/>
      <c r="G133" s="200"/>
      <c r="H133" s="200"/>
      <c r="J133" s="193"/>
      <c r="K133" s="193"/>
      <c r="L133" s="193"/>
    </row>
    <row r="134" spans="1:12">
      <c r="A134" s="205"/>
      <c r="C134" s="128" t="s">
        <v>476</v>
      </c>
      <c r="E134" s="200"/>
      <c r="F134" s="200"/>
      <c r="G134" s="200"/>
      <c r="H134" s="200"/>
      <c r="J134" s="193"/>
      <c r="K134" s="206"/>
      <c r="L134" s="193"/>
    </row>
    <row r="135" spans="1:12">
      <c r="A135" s="205"/>
      <c r="C135" s="128" t="s">
        <v>84</v>
      </c>
      <c r="D135" s="192"/>
      <c r="E135" s="200"/>
      <c r="F135" s="200"/>
      <c r="G135" s="200"/>
      <c r="H135" s="200"/>
      <c r="J135" s="193"/>
      <c r="L135" s="193"/>
    </row>
    <row r="136" spans="1:12">
      <c r="C136" s="128" t="s">
        <v>88</v>
      </c>
      <c r="E136" s="200"/>
      <c r="F136" s="200"/>
      <c r="G136" s="200"/>
      <c r="H136" s="200"/>
      <c r="J136" s="193"/>
      <c r="L136" s="193"/>
    </row>
    <row r="137" spans="1:12">
      <c r="C137" s="128" t="s">
        <v>247</v>
      </c>
      <c r="E137" s="200"/>
      <c r="F137" s="200"/>
      <c r="G137" s="200"/>
      <c r="H137" s="200"/>
      <c r="J137" s="193"/>
      <c r="L137" s="193"/>
    </row>
    <row r="138" spans="1:12" collapsed="1">
      <c r="A138" s="205"/>
      <c r="C138" s="128" t="s">
        <v>89</v>
      </c>
      <c r="E138" s="200"/>
      <c r="F138" s="200"/>
      <c r="G138" s="200"/>
      <c r="H138" s="200"/>
      <c r="J138" s="193"/>
      <c r="L138" s="193"/>
    </row>
    <row r="139" spans="1:12">
      <c r="A139" s="205"/>
      <c r="C139" s="128" t="s">
        <v>90</v>
      </c>
      <c r="E139" s="200"/>
      <c r="F139" s="200"/>
      <c r="G139" s="200"/>
      <c r="H139" s="200"/>
      <c r="J139" s="193"/>
      <c r="L139" s="193"/>
    </row>
    <row r="140" spans="1:12" collapsed="1">
      <c r="C140" s="128" t="s">
        <v>91</v>
      </c>
      <c r="E140" s="192"/>
      <c r="F140" s="200"/>
      <c r="G140" s="200"/>
      <c r="H140" s="192"/>
      <c r="J140" s="193"/>
      <c r="L140" s="193"/>
    </row>
    <row r="141" spans="1:12">
      <c r="C141" s="197" t="s">
        <v>92</v>
      </c>
      <c r="D141" s="192"/>
      <c r="E141" s="200"/>
      <c r="F141" s="200"/>
      <c r="G141" s="200"/>
      <c r="H141" s="200"/>
      <c r="J141" s="193"/>
      <c r="L141" s="193"/>
    </row>
    <row r="142" spans="1:12" s="208" customFormat="1">
      <c r="A142" s="181"/>
      <c r="B142" s="180"/>
      <c r="C142" s="197" t="s">
        <v>93</v>
      </c>
      <c r="D142" s="192"/>
      <c r="E142" s="200"/>
      <c r="F142" s="200"/>
      <c r="G142" s="200"/>
      <c r="H142" s="200"/>
      <c r="I142" s="98"/>
      <c r="J142" s="193"/>
      <c r="K142" s="98"/>
      <c r="L142" s="193"/>
    </row>
    <row r="143" spans="1:12" collapsed="1">
      <c r="C143" s="197" t="s">
        <v>94</v>
      </c>
      <c r="E143" s="200"/>
      <c r="F143" s="200"/>
      <c r="G143" s="200"/>
      <c r="H143" s="200"/>
      <c r="J143" s="193"/>
      <c r="L143" s="193"/>
    </row>
    <row r="144" spans="1:12">
      <c r="A144" s="205"/>
      <c r="C144" s="197" t="s">
        <v>95</v>
      </c>
      <c r="E144" s="200"/>
      <c r="F144" s="200"/>
      <c r="G144" s="200"/>
      <c r="H144" s="200"/>
      <c r="J144" s="193"/>
      <c r="L144" s="193"/>
    </row>
    <row r="145" spans="1:12">
      <c r="E145" s="209"/>
      <c r="F145" s="209"/>
      <c r="G145" s="209"/>
      <c r="H145" s="209"/>
      <c r="J145" s="193"/>
      <c r="L145" s="193"/>
    </row>
    <row r="146" spans="1:12" ht="15" customHeight="1">
      <c r="A146" s="98"/>
      <c r="C146" s="198" t="s">
        <v>96</v>
      </c>
      <c r="E146" s="199"/>
      <c r="F146" s="199"/>
      <c r="G146" s="199"/>
      <c r="H146" s="199"/>
      <c r="J146" s="193"/>
      <c r="L146" s="193"/>
    </row>
    <row r="147" spans="1:12" ht="13.5" thickBot="1">
      <c r="C147" s="198" t="s">
        <v>103</v>
      </c>
      <c r="E147" s="210"/>
      <c r="F147" s="210"/>
      <c r="G147" s="210"/>
      <c r="H147" s="210"/>
      <c r="J147" s="193"/>
      <c r="L147" s="193"/>
    </row>
    <row r="148" spans="1:12" ht="13.5" thickTop="1">
      <c r="A148" s="98"/>
      <c r="D148" s="98"/>
      <c r="E148" s="98"/>
      <c r="F148" s="98"/>
      <c r="G148" s="98"/>
      <c r="H148" s="98"/>
    </row>
    <row r="149" spans="1:12">
      <c r="A149" s="98"/>
      <c r="D149" s="98"/>
      <c r="E149" s="98"/>
      <c r="F149" s="98"/>
      <c r="G149" s="98"/>
      <c r="H149" s="98"/>
    </row>
    <row r="150" spans="1:12">
      <c r="A150" s="98"/>
      <c r="D150" s="98"/>
      <c r="E150" s="98"/>
      <c r="F150" s="98"/>
      <c r="G150" s="98"/>
      <c r="H150" s="98"/>
    </row>
    <row r="151" spans="1:12">
      <c r="A151" s="98"/>
    </row>
    <row r="152" spans="1:12" ht="15.75">
      <c r="A152" s="98"/>
      <c r="C152" s="539" t="s">
        <v>610</v>
      </c>
      <c r="D152" s="538"/>
      <c r="E152" s="538"/>
      <c r="F152" s="538"/>
      <c r="G152" s="538"/>
      <c r="H152" s="538"/>
      <c r="I152" s="538"/>
      <c r="J152" s="538"/>
    </row>
    <row r="153" spans="1:12">
      <c r="A153" s="98"/>
      <c r="D153" s="98"/>
      <c r="E153" s="98"/>
      <c r="F153" s="98"/>
      <c r="G153" s="98"/>
      <c r="H153" s="98"/>
      <c r="J153" s="98" t="s">
        <v>331</v>
      </c>
    </row>
    <row r="154" spans="1:12" ht="12.75" customHeight="1">
      <c r="E154" s="185" t="s">
        <v>477</v>
      </c>
      <c r="F154" s="641" t="s">
        <v>72</v>
      </c>
      <c r="G154" s="641"/>
      <c r="H154" s="186" t="s">
        <v>73</v>
      </c>
      <c r="I154" s="642" t="s">
        <v>74</v>
      </c>
      <c r="J154" s="186" t="s">
        <v>251</v>
      </c>
      <c r="K154" s="187"/>
    </row>
    <row r="155" spans="1:12" s="191" customFormat="1" ht="15" customHeight="1">
      <c r="A155" s="188"/>
      <c r="B155" s="180"/>
      <c r="C155" s="520" t="s">
        <v>555</v>
      </c>
      <c r="D155" s="522"/>
      <c r="E155" s="521" t="s">
        <v>333</v>
      </c>
      <c r="F155" s="521" t="s">
        <v>75</v>
      </c>
      <c r="G155" s="521" t="s">
        <v>76</v>
      </c>
      <c r="H155" s="521" t="s">
        <v>77</v>
      </c>
      <c r="I155" s="643"/>
      <c r="J155" s="520" t="s">
        <v>333</v>
      </c>
      <c r="K155" s="522"/>
    </row>
    <row r="156" spans="1:12">
      <c r="D156" s="192"/>
      <c r="E156" s="193"/>
      <c r="F156" s="193"/>
      <c r="G156" s="193"/>
      <c r="H156" s="193"/>
      <c r="I156" s="193"/>
      <c r="J156" s="193"/>
      <c r="K156" s="193"/>
    </row>
    <row r="157" spans="1:12">
      <c r="C157" s="195" t="s">
        <v>556</v>
      </c>
      <c r="D157" s="192"/>
      <c r="E157" s="193"/>
      <c r="F157" s="193"/>
      <c r="G157" s="193"/>
      <c r="H157" s="193"/>
      <c r="I157" s="193"/>
      <c r="J157" s="196"/>
      <c r="K157" s="196"/>
    </row>
    <row r="158" spans="1:12">
      <c r="C158" s="197" t="s">
        <v>78</v>
      </c>
      <c r="D158" s="192"/>
      <c r="E158" s="193"/>
      <c r="F158" s="193"/>
      <c r="G158" s="193"/>
      <c r="H158" s="193"/>
      <c r="I158" s="193"/>
      <c r="J158" s="196"/>
      <c r="K158" s="196"/>
      <c r="L158" s="193"/>
    </row>
    <row r="159" spans="1:12" ht="3" customHeight="1">
      <c r="D159" s="192"/>
      <c r="E159" s="193"/>
      <c r="F159" s="193"/>
      <c r="G159" s="193"/>
      <c r="H159" s="193"/>
      <c r="I159" s="193"/>
      <c r="J159" s="193"/>
      <c r="K159" s="193"/>
      <c r="L159" s="193"/>
    </row>
    <row r="160" spans="1:12">
      <c r="C160" s="198" t="s">
        <v>79</v>
      </c>
      <c r="D160" s="192"/>
      <c r="E160" s="199"/>
      <c r="F160" s="199"/>
      <c r="G160" s="199"/>
      <c r="H160" s="199"/>
      <c r="I160" s="199"/>
      <c r="J160" s="199"/>
      <c r="K160" s="200"/>
      <c r="L160" s="193"/>
    </row>
    <row r="161" spans="3:12">
      <c r="D161" s="192"/>
      <c r="E161" s="193"/>
      <c r="F161" s="193"/>
      <c r="G161" s="193"/>
      <c r="H161" s="193"/>
      <c r="I161" s="193"/>
      <c r="J161" s="193"/>
      <c r="K161" s="193"/>
      <c r="L161" s="193"/>
    </row>
    <row r="162" spans="3:12">
      <c r="C162" s="195" t="s">
        <v>718</v>
      </c>
      <c r="D162" s="192"/>
      <c r="E162" s="193"/>
      <c r="F162" s="193"/>
      <c r="G162" s="193"/>
      <c r="H162" s="193"/>
      <c r="I162" s="193"/>
      <c r="J162" s="193"/>
      <c r="K162" s="193"/>
      <c r="L162" s="193"/>
    </row>
    <row r="163" spans="3:12">
      <c r="C163" s="197" t="s">
        <v>80</v>
      </c>
      <c r="D163" s="192"/>
      <c r="E163" s="193"/>
      <c r="F163" s="193"/>
      <c r="G163" s="193"/>
      <c r="H163" s="193"/>
      <c r="I163" s="193"/>
      <c r="J163" s="196"/>
      <c r="K163" s="196"/>
      <c r="L163" s="193"/>
    </row>
    <row r="164" spans="3:12">
      <c r="C164" s="197" t="s">
        <v>81</v>
      </c>
      <c r="D164" s="192"/>
      <c r="E164" s="193"/>
      <c r="F164" s="193"/>
      <c r="G164" s="193"/>
      <c r="H164" s="193"/>
      <c r="I164" s="193"/>
      <c r="J164" s="196"/>
      <c r="K164" s="196"/>
      <c r="L164" s="193"/>
    </row>
    <row r="165" spans="3:12">
      <c r="C165" s="197" t="s">
        <v>82</v>
      </c>
      <c r="D165" s="192"/>
      <c r="E165" s="193"/>
      <c r="F165" s="193"/>
      <c r="G165" s="193"/>
      <c r="H165" s="193"/>
      <c r="I165" s="193"/>
      <c r="J165" s="196"/>
      <c r="K165" s="196"/>
      <c r="L165" s="193"/>
    </row>
    <row r="166" spans="3:12">
      <c r="C166" s="128" t="s">
        <v>83</v>
      </c>
      <c r="D166" s="192"/>
      <c r="E166" s="193"/>
      <c r="F166" s="193"/>
      <c r="G166" s="193"/>
      <c r="H166" s="193"/>
      <c r="I166" s="193"/>
      <c r="J166" s="196"/>
      <c r="K166" s="196"/>
      <c r="L166" s="193"/>
    </row>
    <row r="167" spans="3:12">
      <c r="C167" s="128" t="s">
        <v>476</v>
      </c>
      <c r="D167" s="192"/>
      <c r="E167" s="193"/>
      <c r="F167" s="193"/>
      <c r="G167" s="193"/>
      <c r="H167" s="193"/>
      <c r="I167" s="193"/>
      <c r="J167" s="196"/>
      <c r="K167" s="196"/>
      <c r="L167" s="193"/>
    </row>
    <row r="168" spans="3:12">
      <c r="C168" s="128" t="s">
        <v>84</v>
      </c>
      <c r="D168" s="192"/>
      <c r="E168" s="193"/>
      <c r="F168" s="193"/>
      <c r="G168" s="193"/>
      <c r="H168" s="193"/>
      <c r="I168" s="193"/>
      <c r="J168" s="196"/>
      <c r="K168" s="196"/>
      <c r="L168" s="193"/>
    </row>
    <row r="169" spans="3:12">
      <c r="C169" s="128" t="s">
        <v>88</v>
      </c>
      <c r="D169" s="192"/>
      <c r="E169" s="193"/>
      <c r="F169" s="193"/>
      <c r="G169" s="193"/>
      <c r="H169" s="193"/>
      <c r="I169" s="193"/>
      <c r="J169" s="196"/>
      <c r="K169" s="196"/>
      <c r="L169" s="193"/>
    </row>
    <row r="170" spans="3:12">
      <c r="C170" s="128" t="s">
        <v>247</v>
      </c>
      <c r="D170" s="192"/>
      <c r="E170" s="193"/>
      <c r="F170" s="193"/>
      <c r="G170" s="193"/>
      <c r="H170" s="193"/>
      <c r="I170" s="193"/>
      <c r="J170" s="196"/>
      <c r="K170" s="196"/>
      <c r="L170" s="193"/>
    </row>
    <row r="171" spans="3:12" collapsed="1">
      <c r="C171" s="128" t="s">
        <v>89</v>
      </c>
      <c r="D171" s="192"/>
      <c r="E171" s="193"/>
      <c r="F171" s="193"/>
      <c r="G171" s="193"/>
      <c r="H171" s="193"/>
      <c r="I171" s="193"/>
      <c r="J171" s="196"/>
      <c r="K171" s="196"/>
      <c r="L171" s="193"/>
    </row>
    <row r="172" spans="3:12">
      <c r="C172" s="128" t="s">
        <v>90</v>
      </c>
      <c r="D172" s="192"/>
      <c r="E172" s="193"/>
      <c r="F172" s="193"/>
      <c r="G172" s="193"/>
      <c r="H172" s="193"/>
      <c r="I172" s="193"/>
      <c r="J172" s="196"/>
      <c r="K172" s="196"/>
      <c r="L172" s="193"/>
    </row>
    <row r="173" spans="3:12" collapsed="1">
      <c r="C173" s="128" t="s">
        <v>91</v>
      </c>
      <c r="D173" s="192"/>
      <c r="E173" s="193"/>
      <c r="F173" s="193"/>
      <c r="G173" s="193"/>
      <c r="H173" s="193"/>
      <c r="I173" s="193"/>
      <c r="J173" s="196"/>
      <c r="K173" s="196"/>
      <c r="L173" s="193"/>
    </row>
    <row r="174" spans="3:12">
      <c r="C174" s="197" t="s">
        <v>92</v>
      </c>
      <c r="D174" s="192"/>
      <c r="E174" s="193"/>
      <c r="F174" s="193"/>
      <c r="G174" s="193"/>
      <c r="H174" s="193"/>
      <c r="I174" s="193"/>
      <c r="J174" s="196"/>
      <c r="K174" s="196"/>
      <c r="L174" s="193"/>
    </row>
    <row r="175" spans="3:12">
      <c r="C175" s="197" t="s">
        <v>93</v>
      </c>
      <c r="D175" s="192"/>
      <c r="E175" s="193"/>
      <c r="F175" s="193"/>
      <c r="G175" s="193"/>
      <c r="H175" s="193"/>
      <c r="I175" s="193"/>
      <c r="J175" s="196"/>
      <c r="K175" s="196"/>
      <c r="L175" s="193"/>
    </row>
    <row r="176" spans="3:12" collapsed="1">
      <c r="C176" s="197" t="s">
        <v>94</v>
      </c>
      <c r="D176" s="192"/>
      <c r="E176" s="193"/>
      <c r="F176" s="193"/>
      <c r="G176" s="193"/>
      <c r="H176" s="193"/>
      <c r="I176" s="193"/>
      <c r="J176" s="196"/>
      <c r="K176" s="196"/>
      <c r="L176" s="193"/>
    </row>
    <row r="177" spans="1:12">
      <c r="C177" s="197" t="s">
        <v>95</v>
      </c>
      <c r="D177" s="192"/>
      <c r="E177" s="193"/>
      <c r="F177" s="193"/>
      <c r="G177" s="193"/>
      <c r="H177" s="193"/>
      <c r="I177" s="193"/>
      <c r="J177" s="196"/>
      <c r="K177" s="196"/>
      <c r="L177" s="193"/>
    </row>
    <row r="178" spans="1:12">
      <c r="C178" s="197"/>
      <c r="D178" s="192"/>
      <c r="E178" s="196"/>
      <c r="F178" s="196"/>
      <c r="G178" s="196"/>
      <c r="H178" s="196"/>
      <c r="I178" s="196"/>
      <c r="J178" s="193"/>
      <c r="K178" s="193"/>
      <c r="L178" s="193"/>
    </row>
    <row r="179" spans="1:12" ht="15" customHeight="1">
      <c r="C179" s="198" t="s">
        <v>96</v>
      </c>
      <c r="E179" s="199"/>
      <c r="F179" s="199"/>
      <c r="G179" s="199"/>
      <c r="H179" s="199"/>
      <c r="I179" s="199"/>
      <c r="J179" s="199"/>
      <c r="K179" s="200"/>
      <c r="L179" s="193"/>
    </row>
    <row r="180" spans="1:12">
      <c r="E180" s="193"/>
      <c r="F180" s="193"/>
      <c r="G180" s="193"/>
      <c r="H180" s="193"/>
      <c r="I180" s="193"/>
      <c r="J180" s="193"/>
      <c r="K180" s="193"/>
      <c r="L180" s="193"/>
    </row>
    <row r="181" spans="1:12">
      <c r="A181" s="98"/>
      <c r="C181" s="195" t="s">
        <v>580</v>
      </c>
      <c r="D181" s="192"/>
      <c r="E181" s="196"/>
      <c r="F181" s="196"/>
      <c r="G181" s="196"/>
      <c r="H181" s="196"/>
      <c r="I181" s="196"/>
      <c r="J181" s="193"/>
      <c r="K181" s="193"/>
      <c r="L181" s="193"/>
    </row>
    <row r="182" spans="1:12">
      <c r="C182" s="197" t="s">
        <v>81</v>
      </c>
      <c r="E182" s="193"/>
      <c r="F182" s="193"/>
      <c r="G182" s="193"/>
      <c r="H182" s="193"/>
      <c r="I182" s="193"/>
      <c r="J182" s="196"/>
      <c r="K182" s="196"/>
      <c r="L182" s="193"/>
    </row>
    <row r="183" spans="1:12">
      <c r="A183" s="98"/>
      <c r="C183" s="197" t="s">
        <v>82</v>
      </c>
      <c r="E183" s="193"/>
      <c r="F183" s="193"/>
      <c r="G183" s="193"/>
      <c r="H183" s="193"/>
      <c r="I183" s="193"/>
      <c r="J183" s="196"/>
      <c r="K183" s="196"/>
      <c r="L183" s="193"/>
    </row>
    <row r="184" spans="1:12">
      <c r="C184" s="128" t="s">
        <v>88</v>
      </c>
      <c r="E184" s="193"/>
      <c r="F184" s="193"/>
      <c r="G184" s="193"/>
      <c r="H184" s="193"/>
      <c r="I184" s="193"/>
      <c r="J184" s="196"/>
      <c r="K184" s="196"/>
      <c r="L184" s="193"/>
    </row>
    <row r="185" spans="1:12">
      <c r="C185" s="128" t="s">
        <v>98</v>
      </c>
      <c r="E185" s="193"/>
      <c r="F185" s="193"/>
      <c r="G185" s="193"/>
      <c r="H185" s="193"/>
      <c r="I185" s="193"/>
      <c r="J185" s="196"/>
      <c r="K185" s="196"/>
      <c r="L185" s="193"/>
    </row>
    <row r="186" spans="1:12">
      <c r="C186" s="128" t="s">
        <v>99</v>
      </c>
      <c r="E186" s="193"/>
      <c r="F186" s="193"/>
      <c r="G186" s="193"/>
      <c r="H186" s="193"/>
      <c r="I186" s="193"/>
      <c r="J186" s="196"/>
      <c r="K186" s="196"/>
      <c r="L186" s="193"/>
    </row>
    <row r="187" spans="1:12">
      <c r="C187" s="197" t="s">
        <v>94</v>
      </c>
      <c r="E187" s="193"/>
      <c r="F187" s="193"/>
      <c r="G187" s="193"/>
      <c r="H187" s="193"/>
      <c r="I187" s="193"/>
      <c r="J187" s="196"/>
      <c r="K187" s="196"/>
      <c r="L187" s="193"/>
    </row>
    <row r="188" spans="1:12" ht="4.5" customHeight="1">
      <c r="A188" s="98"/>
      <c r="E188" s="193"/>
      <c r="F188" s="193"/>
      <c r="G188" s="193"/>
      <c r="H188" s="193"/>
      <c r="I188" s="193"/>
      <c r="J188" s="193"/>
      <c r="K188" s="193"/>
      <c r="L188" s="193"/>
    </row>
    <row r="189" spans="1:12" ht="15" customHeight="1">
      <c r="A189" s="98"/>
      <c r="C189" s="198" t="s">
        <v>100</v>
      </c>
      <c r="E189" s="199"/>
      <c r="F189" s="199"/>
      <c r="G189" s="199"/>
      <c r="H189" s="199"/>
      <c r="I189" s="199"/>
      <c r="J189" s="199"/>
      <c r="K189" s="200"/>
      <c r="L189" s="193"/>
    </row>
    <row r="190" spans="1:12" ht="15" customHeight="1" thickBot="1">
      <c r="A190" s="98"/>
      <c r="C190" s="198" t="s">
        <v>101</v>
      </c>
      <c r="E190" s="201"/>
      <c r="F190" s="201"/>
      <c r="G190" s="201"/>
      <c r="H190" s="201"/>
      <c r="I190" s="201"/>
      <c r="J190" s="201"/>
      <c r="K190" s="200"/>
      <c r="L190" s="193"/>
    </row>
    <row r="191" spans="1:12" ht="13.5" thickTop="1">
      <c r="A191" s="98"/>
      <c r="D191" s="98"/>
      <c r="E191" s="193"/>
      <c r="F191" s="193"/>
      <c r="G191" s="193"/>
      <c r="H191" s="193"/>
      <c r="I191" s="193"/>
      <c r="J191" s="193"/>
      <c r="K191" s="193"/>
      <c r="L191" s="193"/>
    </row>
    <row r="192" spans="1:12">
      <c r="A192" s="98"/>
      <c r="G192" s="202"/>
      <c r="H192" s="194"/>
      <c r="L192" s="193"/>
    </row>
    <row r="193" spans="1:12">
      <c r="A193" s="98"/>
      <c r="C193" s="195"/>
      <c r="G193" s="202"/>
      <c r="L193" s="193"/>
    </row>
    <row r="194" spans="1:12">
      <c r="A194" s="98"/>
      <c r="C194" s="182"/>
      <c r="J194" s="193"/>
      <c r="K194" s="193"/>
      <c r="L194" s="193"/>
    </row>
    <row r="195" spans="1:12">
      <c r="A195" s="98"/>
      <c r="C195" s="184"/>
      <c r="G195" s="98"/>
      <c r="H195" s="451" t="s">
        <v>331</v>
      </c>
      <c r="J195" s="193"/>
      <c r="L195" s="193"/>
    </row>
    <row r="196" spans="1:12" ht="12.75" customHeight="1">
      <c r="E196" s="185" t="s">
        <v>477</v>
      </c>
      <c r="F196" s="644" t="s">
        <v>343</v>
      </c>
      <c r="G196" s="642" t="s">
        <v>74</v>
      </c>
      <c r="H196" s="186" t="s">
        <v>251</v>
      </c>
      <c r="J196" s="193"/>
      <c r="K196" s="203"/>
      <c r="L196" s="193"/>
    </row>
    <row r="197" spans="1:12">
      <c r="C197" s="520" t="s">
        <v>557</v>
      </c>
      <c r="D197" s="522"/>
      <c r="E197" s="521" t="s">
        <v>333</v>
      </c>
      <c r="F197" s="645"/>
      <c r="G197" s="643"/>
      <c r="H197" s="520" t="s">
        <v>333</v>
      </c>
      <c r="J197" s="193"/>
      <c r="K197" s="522"/>
      <c r="L197" s="193"/>
    </row>
    <row r="198" spans="1:12">
      <c r="D198" s="192"/>
      <c r="E198" s="204"/>
      <c r="F198" s="204"/>
      <c r="G198" s="204"/>
      <c r="H198" s="204"/>
      <c r="J198" s="193"/>
      <c r="L198" s="193"/>
    </row>
    <row r="199" spans="1:12">
      <c r="C199" s="195" t="s">
        <v>556</v>
      </c>
      <c r="D199" s="192"/>
      <c r="E199" s="200"/>
      <c r="F199" s="200"/>
      <c r="G199" s="200"/>
      <c r="H199" s="200"/>
      <c r="J199" s="193"/>
      <c r="L199" s="193"/>
    </row>
    <row r="200" spans="1:12" ht="14.25" customHeight="1">
      <c r="C200" s="197" t="s">
        <v>78</v>
      </c>
      <c r="D200" s="192"/>
      <c r="E200" s="200"/>
      <c r="F200" s="200"/>
      <c r="G200" s="200"/>
      <c r="H200" s="200"/>
      <c r="J200" s="193"/>
      <c r="L200" s="193"/>
    </row>
    <row r="201" spans="1:12" ht="6" customHeight="1">
      <c r="D201" s="192"/>
      <c r="E201" s="200"/>
      <c r="F201" s="200"/>
      <c r="G201" s="200"/>
      <c r="H201" s="200"/>
      <c r="J201" s="193"/>
      <c r="L201" s="193"/>
    </row>
    <row r="202" spans="1:12" ht="15.75" customHeight="1">
      <c r="C202" s="198" t="s">
        <v>79</v>
      </c>
      <c r="E202" s="199"/>
      <c r="F202" s="199"/>
      <c r="G202" s="199"/>
      <c r="H202" s="199"/>
      <c r="J202" s="193"/>
      <c r="L202" s="193"/>
    </row>
    <row r="203" spans="1:12">
      <c r="D203" s="192"/>
      <c r="E203" s="200"/>
      <c r="F203" s="192"/>
      <c r="G203" s="200"/>
      <c r="H203" s="200"/>
      <c r="J203" s="193"/>
      <c r="L203" s="193"/>
    </row>
    <row r="204" spans="1:12">
      <c r="C204" s="195" t="s">
        <v>718</v>
      </c>
      <c r="D204" s="192"/>
      <c r="E204" s="200"/>
      <c r="F204" s="192"/>
      <c r="G204" s="200"/>
      <c r="H204" s="200"/>
      <c r="J204" s="193"/>
      <c r="L204" s="193"/>
    </row>
    <row r="205" spans="1:12">
      <c r="C205" s="197" t="s">
        <v>81</v>
      </c>
      <c r="E205" s="200"/>
      <c r="F205" s="200"/>
      <c r="G205" s="200"/>
      <c r="H205" s="200"/>
      <c r="J205" s="193"/>
      <c r="L205" s="193"/>
    </row>
    <row r="206" spans="1:12">
      <c r="C206" s="197" t="s">
        <v>82</v>
      </c>
      <c r="E206" s="200"/>
      <c r="F206" s="200"/>
      <c r="G206" s="200"/>
      <c r="H206" s="200"/>
      <c r="J206" s="193"/>
      <c r="L206" s="193"/>
    </row>
    <row r="207" spans="1:12">
      <c r="A207" s="205"/>
      <c r="C207" s="128" t="s">
        <v>83</v>
      </c>
      <c r="E207" s="200"/>
      <c r="F207" s="200"/>
      <c r="G207" s="200"/>
      <c r="H207" s="200"/>
      <c r="J207" s="193"/>
      <c r="K207" s="193"/>
      <c r="L207" s="193"/>
    </row>
    <row r="208" spans="1:12">
      <c r="A208" s="205"/>
      <c r="C208" s="128" t="s">
        <v>476</v>
      </c>
      <c r="E208" s="200"/>
      <c r="F208" s="200"/>
      <c r="G208" s="200"/>
      <c r="H208" s="200"/>
      <c r="J208" s="193"/>
      <c r="K208" s="206"/>
      <c r="L208" s="193"/>
    </row>
    <row r="209" spans="1:12">
      <c r="A209" s="205"/>
      <c r="C209" s="128" t="s">
        <v>84</v>
      </c>
      <c r="D209" s="192"/>
      <c r="E209" s="200"/>
      <c r="F209" s="200"/>
      <c r="G209" s="200"/>
      <c r="H209" s="200"/>
      <c r="J209" s="193"/>
      <c r="L209" s="193"/>
    </row>
    <row r="210" spans="1:12">
      <c r="C210" s="128" t="s">
        <v>88</v>
      </c>
      <c r="E210" s="200"/>
      <c r="F210" s="200"/>
      <c r="G210" s="200"/>
      <c r="H210" s="200"/>
      <c r="J210" s="193"/>
      <c r="L210" s="193"/>
    </row>
    <row r="211" spans="1:12">
      <c r="C211" s="128" t="s">
        <v>247</v>
      </c>
      <c r="E211" s="200"/>
      <c r="F211" s="200"/>
      <c r="G211" s="200"/>
      <c r="H211" s="200"/>
      <c r="J211" s="193"/>
      <c r="L211" s="193"/>
    </row>
    <row r="212" spans="1:12" collapsed="1">
      <c r="A212" s="205"/>
      <c r="C212" s="128" t="s">
        <v>89</v>
      </c>
      <c r="E212" s="200"/>
      <c r="F212" s="200"/>
      <c r="G212" s="200"/>
      <c r="H212" s="200"/>
      <c r="J212" s="193"/>
      <c r="L212" s="193"/>
    </row>
    <row r="213" spans="1:12">
      <c r="A213" s="205"/>
      <c r="C213" s="128" t="s">
        <v>90</v>
      </c>
      <c r="E213" s="200"/>
      <c r="F213" s="200"/>
      <c r="G213" s="200"/>
      <c r="H213" s="200"/>
      <c r="J213" s="193"/>
      <c r="L213" s="193"/>
    </row>
    <row r="214" spans="1:12" collapsed="1">
      <c r="C214" s="128" t="s">
        <v>91</v>
      </c>
      <c r="E214" s="192"/>
      <c r="F214" s="200"/>
      <c r="G214" s="200"/>
      <c r="H214" s="192"/>
      <c r="J214" s="193"/>
      <c r="L214" s="193"/>
    </row>
    <row r="215" spans="1:12">
      <c r="C215" s="197" t="s">
        <v>92</v>
      </c>
      <c r="D215" s="192"/>
      <c r="E215" s="200"/>
      <c r="F215" s="200"/>
      <c r="G215" s="200"/>
      <c r="H215" s="200"/>
      <c r="J215" s="193"/>
      <c r="L215" s="193"/>
    </row>
    <row r="216" spans="1:12" s="208" customFormat="1">
      <c r="A216" s="181"/>
      <c r="B216" s="180"/>
      <c r="C216" s="197" t="s">
        <v>93</v>
      </c>
      <c r="D216" s="192"/>
      <c r="E216" s="200"/>
      <c r="F216" s="200"/>
      <c r="G216" s="200"/>
      <c r="H216" s="200"/>
      <c r="I216" s="98"/>
      <c r="J216" s="193"/>
      <c r="K216" s="98"/>
      <c r="L216" s="193"/>
    </row>
    <row r="217" spans="1:12" collapsed="1">
      <c r="C217" s="197" t="s">
        <v>94</v>
      </c>
      <c r="E217" s="200"/>
      <c r="F217" s="200"/>
      <c r="G217" s="200"/>
      <c r="H217" s="200"/>
      <c r="J217" s="193"/>
      <c r="L217" s="193"/>
    </row>
    <row r="218" spans="1:12">
      <c r="A218" s="205"/>
      <c r="C218" s="197" t="s">
        <v>95</v>
      </c>
      <c r="E218" s="200"/>
      <c r="F218" s="200"/>
      <c r="G218" s="200"/>
      <c r="H218" s="200"/>
      <c r="J218" s="193"/>
      <c r="L218" s="193"/>
    </row>
    <row r="219" spans="1:12">
      <c r="E219" s="209"/>
      <c r="F219" s="209"/>
      <c r="G219" s="209"/>
      <c r="H219" s="209"/>
      <c r="J219" s="193"/>
      <c r="L219" s="193"/>
    </row>
    <row r="220" spans="1:12" ht="15" customHeight="1">
      <c r="A220" s="98"/>
      <c r="C220" s="198" t="s">
        <v>96</v>
      </c>
      <c r="E220" s="199"/>
      <c r="F220" s="199"/>
      <c r="G220" s="199"/>
      <c r="H220" s="199"/>
      <c r="J220" s="193"/>
      <c r="L220" s="193"/>
    </row>
    <row r="221" spans="1:12" ht="13.5" thickBot="1">
      <c r="C221" s="198" t="s">
        <v>103</v>
      </c>
      <c r="E221" s="210"/>
      <c r="F221" s="210"/>
      <c r="G221" s="210"/>
      <c r="H221" s="210"/>
      <c r="J221" s="193"/>
      <c r="L221" s="193"/>
    </row>
    <row r="222" spans="1:12" ht="13.5" thickTop="1">
      <c r="A222" s="98"/>
      <c r="D222" s="98"/>
      <c r="E222" s="98"/>
      <c r="F222" s="98"/>
      <c r="G222" s="98"/>
      <c r="H222" s="98"/>
    </row>
    <row r="223" spans="1:12">
      <c r="A223" s="98"/>
      <c r="D223" s="98"/>
      <c r="E223" s="98"/>
      <c r="F223" s="98"/>
      <c r="G223" s="98"/>
      <c r="H223" s="98"/>
    </row>
    <row r="224" spans="1:12">
      <c r="A224" s="98"/>
      <c r="D224" s="98"/>
      <c r="E224" s="98"/>
      <c r="F224" s="98"/>
      <c r="G224" s="98"/>
      <c r="H224" s="98"/>
    </row>
    <row r="225" spans="1:8">
      <c r="A225" s="98"/>
      <c r="D225" s="98"/>
      <c r="E225" s="98"/>
      <c r="F225" s="98"/>
      <c r="G225" s="98"/>
      <c r="H225" s="98"/>
    </row>
    <row r="226" spans="1:8">
      <c r="A226" s="98"/>
      <c r="D226" s="98"/>
      <c r="E226" s="98"/>
      <c r="F226" s="98"/>
      <c r="G226" s="98"/>
      <c r="H226" s="98"/>
    </row>
  </sheetData>
  <mergeCells count="13">
    <mergeCell ref="F196:F197"/>
    <mergeCell ref="G196:G197"/>
    <mergeCell ref="F80:G80"/>
    <mergeCell ref="I80:I81"/>
    <mergeCell ref="F122:F123"/>
    <mergeCell ref="G122:G123"/>
    <mergeCell ref="F154:G154"/>
    <mergeCell ref="I154:I155"/>
    <mergeCell ref="B2:I2"/>
    <mergeCell ref="F6:G6"/>
    <mergeCell ref="I6:I7"/>
    <mergeCell ref="F48:F49"/>
    <mergeCell ref="G48:G49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>&amp;L29/04/2015&amp;R&amp;F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showGridLines="0" zoomScaleNormal="100" workbookViewId="0"/>
  </sheetViews>
  <sheetFormatPr defaultColWidth="9.109375" defaultRowHeight="15" customHeight="1"/>
  <cols>
    <col min="1" max="1" width="11.6640625" style="181" customWidth="1"/>
    <col min="2" max="2" width="14.44140625" style="98" customWidth="1"/>
    <col min="3" max="3" width="61.88671875" style="98" bestFit="1" customWidth="1"/>
    <col min="4" max="4" width="1.6640625" style="100" customWidth="1"/>
    <col min="5" max="5" width="14.33203125" style="183" bestFit="1" customWidth="1"/>
    <col min="6" max="6" width="17" style="183" customWidth="1"/>
    <col min="7" max="7" width="18.44140625" style="104" bestFit="1" customWidth="1"/>
    <col min="8" max="8" width="16.44140625" style="104" bestFit="1" customWidth="1"/>
    <col min="9" max="9" width="17" style="98" bestFit="1" customWidth="1"/>
    <col min="10" max="10" width="17" style="98" customWidth="1"/>
    <col min="11" max="11" width="1.6640625" style="98" customWidth="1"/>
    <col min="12" max="12" width="12.44140625" style="98" bestFit="1" customWidth="1"/>
    <col min="13" max="16384" width="9.109375" style="98"/>
  </cols>
  <sheetData>
    <row r="1" spans="1:14" ht="15" customHeight="1">
      <c r="A1" s="178">
        <f>+'N2-07-REN - Ativos_GGS'!A1+1</f>
        <v>8</v>
      </c>
      <c r="B1" s="179"/>
      <c r="C1" s="179"/>
      <c r="D1" s="179"/>
      <c r="E1" s="179"/>
      <c r="F1" s="179"/>
      <c r="G1" s="179"/>
      <c r="H1" s="179"/>
      <c r="I1" s="179"/>
    </row>
    <row r="2" spans="1:14" ht="15" customHeight="1">
      <c r="A2" s="180"/>
      <c r="B2" s="639" t="str">
        <f>Índice!D14</f>
        <v>Quadro N2-08-REN -  Ativos intangíveis_TEE</v>
      </c>
      <c r="C2" s="640"/>
      <c r="D2" s="640"/>
      <c r="E2" s="640"/>
      <c r="F2" s="640"/>
      <c r="G2" s="640"/>
      <c r="H2" s="640"/>
      <c r="I2" s="640"/>
    </row>
    <row r="4" spans="1:14" ht="15" customHeight="1">
      <c r="C4" s="184"/>
      <c r="J4" s="451" t="s">
        <v>331</v>
      </c>
    </row>
    <row r="5" spans="1:14" ht="15" customHeight="1">
      <c r="E5" s="185" t="s">
        <v>477</v>
      </c>
      <c r="F5" s="641" t="s">
        <v>72</v>
      </c>
      <c r="G5" s="641"/>
      <c r="H5" s="186" t="s">
        <v>73</v>
      </c>
      <c r="I5" s="642" t="s">
        <v>74</v>
      </c>
      <c r="J5" s="186" t="s">
        <v>251</v>
      </c>
    </row>
    <row r="6" spans="1:14" s="191" customFormat="1" ht="15" customHeight="1">
      <c r="A6" s="188"/>
      <c r="C6" s="520" t="s">
        <v>553</v>
      </c>
      <c r="D6" s="522"/>
      <c r="E6" s="521" t="s">
        <v>333</v>
      </c>
      <c r="F6" s="521" t="s">
        <v>75</v>
      </c>
      <c r="G6" s="521" t="s">
        <v>76</v>
      </c>
      <c r="H6" s="521" t="s">
        <v>77</v>
      </c>
      <c r="I6" s="643"/>
      <c r="J6" s="520" t="s">
        <v>333</v>
      </c>
    </row>
    <row r="7" spans="1:14" ht="15" customHeight="1">
      <c r="D7" s="192"/>
      <c r="E7" s="193"/>
      <c r="F7" s="193"/>
      <c r="G7" s="194"/>
      <c r="H7" s="193"/>
      <c r="I7" s="193"/>
      <c r="J7" s="193"/>
    </row>
    <row r="8" spans="1:14" ht="15" customHeight="1">
      <c r="C8" s="195" t="s">
        <v>552</v>
      </c>
      <c r="D8" s="192"/>
      <c r="E8" s="193"/>
      <c r="F8" s="193"/>
      <c r="G8" s="194"/>
      <c r="H8" s="193"/>
      <c r="I8" s="193"/>
      <c r="J8" s="196"/>
    </row>
    <row r="9" spans="1:14" ht="15" customHeight="1">
      <c r="C9" s="197" t="s">
        <v>78</v>
      </c>
      <c r="D9" s="192"/>
      <c r="E9" s="193"/>
      <c r="F9" s="193"/>
      <c r="G9" s="193"/>
      <c r="H9" s="193"/>
      <c r="I9" s="193"/>
      <c r="J9" s="196"/>
      <c r="N9" s="193"/>
    </row>
    <row r="10" spans="1:14" ht="15" customHeight="1">
      <c r="C10" s="198" t="s">
        <v>79</v>
      </c>
      <c r="D10" s="192"/>
      <c r="E10" s="199"/>
      <c r="F10" s="199"/>
      <c r="G10" s="199"/>
      <c r="H10" s="199"/>
      <c r="I10" s="199"/>
      <c r="J10" s="199"/>
      <c r="N10" s="193"/>
    </row>
    <row r="11" spans="1:14" ht="15" customHeight="1">
      <c r="D11" s="192"/>
      <c r="E11" s="193"/>
      <c r="F11" s="193"/>
      <c r="G11" s="193"/>
      <c r="H11" s="193"/>
      <c r="I11" s="193"/>
      <c r="J11" s="193"/>
      <c r="N11" s="193"/>
    </row>
    <row r="12" spans="1:14" ht="15" customHeight="1">
      <c r="C12" s="195" t="s">
        <v>716</v>
      </c>
      <c r="D12" s="192"/>
      <c r="E12" s="193"/>
      <c r="F12" s="193"/>
      <c r="G12" s="193"/>
      <c r="H12" s="193"/>
      <c r="I12" s="193"/>
      <c r="J12" s="193"/>
      <c r="N12" s="193"/>
    </row>
    <row r="13" spans="1:14" ht="15" customHeight="1">
      <c r="C13" s="197" t="s">
        <v>80</v>
      </c>
      <c r="D13" s="192"/>
      <c r="E13" s="193"/>
      <c r="F13" s="194"/>
      <c r="G13" s="193"/>
      <c r="H13" s="193"/>
      <c r="I13" s="193"/>
      <c r="J13" s="196"/>
      <c r="K13" s="211"/>
      <c r="N13" s="193"/>
    </row>
    <row r="14" spans="1:14" ht="15" customHeight="1">
      <c r="C14" s="197" t="s">
        <v>81</v>
      </c>
      <c r="D14" s="192"/>
      <c r="E14" s="193"/>
      <c r="F14" s="193"/>
      <c r="G14" s="193"/>
      <c r="H14" s="193"/>
      <c r="I14" s="193"/>
      <c r="J14" s="196"/>
      <c r="K14" s="211"/>
      <c r="N14" s="193"/>
    </row>
    <row r="15" spans="1:14" ht="15" customHeight="1">
      <c r="C15" s="197" t="s">
        <v>82</v>
      </c>
      <c r="D15" s="192"/>
      <c r="E15" s="193"/>
      <c r="F15" s="193"/>
      <c r="G15" s="193"/>
      <c r="H15" s="193"/>
      <c r="I15" s="193"/>
      <c r="J15" s="193"/>
      <c r="N15" s="193"/>
    </row>
    <row r="16" spans="1:14" ht="15" customHeight="1">
      <c r="C16" s="128" t="s">
        <v>85</v>
      </c>
      <c r="D16" s="192"/>
      <c r="E16" s="193"/>
      <c r="F16" s="193"/>
      <c r="G16" s="193"/>
      <c r="H16" s="193"/>
      <c r="I16" s="193"/>
      <c r="J16" s="196"/>
      <c r="K16" s="211"/>
      <c r="N16" s="193"/>
    </row>
    <row r="17" spans="1:14" ht="15" customHeight="1">
      <c r="C17" s="128" t="s">
        <v>86</v>
      </c>
      <c r="D17" s="192"/>
      <c r="E17" s="193"/>
      <c r="F17" s="193"/>
      <c r="G17" s="193"/>
      <c r="H17" s="193"/>
      <c r="I17" s="193"/>
      <c r="J17" s="196"/>
      <c r="K17" s="211"/>
      <c r="N17" s="193"/>
    </row>
    <row r="18" spans="1:14" ht="15" customHeight="1">
      <c r="C18" s="128" t="s">
        <v>87</v>
      </c>
      <c r="D18" s="192"/>
      <c r="E18" s="193"/>
      <c r="F18" s="193"/>
      <c r="G18" s="193"/>
      <c r="H18" s="193"/>
      <c r="I18" s="193"/>
      <c r="J18" s="196"/>
      <c r="K18" s="211"/>
      <c r="N18" s="193"/>
    </row>
    <row r="19" spans="1:14" ht="15" customHeight="1" collapsed="1">
      <c r="C19" s="128" t="s">
        <v>89</v>
      </c>
      <c r="D19" s="192"/>
      <c r="E19" s="193"/>
      <c r="F19" s="193"/>
      <c r="G19" s="193"/>
      <c r="H19" s="193"/>
      <c r="I19" s="193"/>
      <c r="J19" s="196"/>
      <c r="K19" s="211"/>
      <c r="N19" s="193"/>
    </row>
    <row r="20" spans="1:14" ht="15" customHeight="1" collapsed="1">
      <c r="C20" s="128" t="s">
        <v>91</v>
      </c>
      <c r="D20" s="192"/>
      <c r="E20" s="193"/>
      <c r="F20" s="193"/>
      <c r="G20" s="193"/>
      <c r="H20" s="193"/>
      <c r="I20" s="193"/>
      <c r="J20" s="196"/>
      <c r="K20" s="211"/>
      <c r="N20" s="193"/>
    </row>
    <row r="21" spans="1:14" ht="15" customHeight="1" collapsed="1">
      <c r="C21" s="197" t="s">
        <v>92</v>
      </c>
      <c r="D21" s="192"/>
      <c r="E21" s="193"/>
      <c r="F21" s="193"/>
      <c r="G21" s="193"/>
      <c r="H21" s="193"/>
      <c r="I21" s="193"/>
      <c r="J21" s="196"/>
      <c r="K21" s="211"/>
      <c r="N21" s="193"/>
    </row>
    <row r="22" spans="1:14" ht="15" customHeight="1" collapsed="1">
      <c r="C22" s="197" t="s">
        <v>93</v>
      </c>
      <c r="D22" s="192"/>
      <c r="E22" s="193"/>
      <c r="F22" s="193"/>
      <c r="G22" s="193"/>
      <c r="H22" s="193"/>
      <c r="I22" s="193"/>
      <c r="J22" s="196"/>
      <c r="K22" s="211"/>
      <c r="N22" s="193"/>
    </row>
    <row r="23" spans="1:14" ht="15" customHeight="1" collapsed="1">
      <c r="C23" s="197" t="s">
        <v>94</v>
      </c>
      <c r="D23" s="192"/>
      <c r="E23" s="193"/>
      <c r="F23" s="193"/>
      <c r="G23" s="193"/>
      <c r="H23" s="193"/>
      <c r="I23" s="193"/>
      <c r="J23" s="196"/>
      <c r="K23" s="211"/>
      <c r="N23" s="193"/>
    </row>
    <row r="24" spans="1:14" ht="15" customHeight="1" collapsed="1">
      <c r="C24" s="197" t="s">
        <v>95</v>
      </c>
      <c r="D24" s="192"/>
      <c r="E24" s="193"/>
      <c r="F24" s="193"/>
      <c r="G24" s="193"/>
      <c r="H24" s="193"/>
      <c r="I24" s="193"/>
      <c r="J24" s="196"/>
      <c r="K24" s="211"/>
      <c r="N24" s="193"/>
    </row>
    <row r="25" spans="1:14" ht="15" customHeight="1">
      <c r="C25" s="198" t="s">
        <v>96</v>
      </c>
      <c r="E25" s="199"/>
      <c r="F25" s="199"/>
      <c r="G25" s="199"/>
      <c r="H25" s="199"/>
      <c r="I25" s="199"/>
      <c r="J25" s="199"/>
      <c r="K25" s="211"/>
      <c r="N25" s="193"/>
    </row>
    <row r="26" spans="1:14" ht="15" customHeight="1">
      <c r="E26" s="193"/>
      <c r="F26" s="193"/>
      <c r="G26" s="193"/>
      <c r="H26" s="193"/>
      <c r="I26" s="193"/>
      <c r="J26" s="193"/>
      <c r="N26" s="193"/>
    </row>
    <row r="27" spans="1:14" ht="15" customHeight="1">
      <c r="A27" s="98"/>
      <c r="C27" s="195" t="s">
        <v>578</v>
      </c>
      <c r="D27" s="192"/>
      <c r="E27" s="196"/>
      <c r="F27" s="196"/>
      <c r="G27" s="196"/>
      <c r="H27" s="196"/>
      <c r="I27" s="196"/>
      <c r="J27" s="193"/>
      <c r="N27" s="193"/>
    </row>
    <row r="28" spans="1:14" ht="15" customHeight="1">
      <c r="C28" s="197" t="s">
        <v>81</v>
      </c>
      <c r="E28" s="193"/>
      <c r="F28" s="193"/>
      <c r="G28" s="193"/>
      <c r="H28" s="193"/>
      <c r="I28" s="193"/>
      <c r="J28" s="196"/>
      <c r="K28" s="211"/>
      <c r="N28" s="193"/>
    </row>
    <row r="29" spans="1:14" ht="15" customHeight="1">
      <c r="A29" s="98"/>
      <c r="C29" s="197" t="s">
        <v>82</v>
      </c>
      <c r="E29" s="193"/>
      <c r="F29" s="193"/>
      <c r="G29" s="193"/>
      <c r="H29" s="193"/>
      <c r="I29" s="193"/>
      <c r="J29" s="196"/>
      <c r="N29" s="193"/>
    </row>
    <row r="30" spans="1:14" ht="15" customHeight="1">
      <c r="C30" s="128" t="s">
        <v>97</v>
      </c>
      <c r="E30" s="193"/>
      <c r="F30" s="193"/>
      <c r="G30" s="193"/>
      <c r="H30" s="193"/>
      <c r="I30" s="193"/>
      <c r="J30" s="196"/>
      <c r="N30" s="193"/>
    </row>
    <row r="31" spans="1:14" ht="15" customHeight="1">
      <c r="C31" s="128" t="s">
        <v>87</v>
      </c>
      <c r="E31" s="193"/>
      <c r="F31" s="193"/>
      <c r="G31" s="193"/>
      <c r="H31" s="193"/>
      <c r="I31" s="193"/>
      <c r="J31" s="196"/>
      <c r="N31" s="193"/>
    </row>
    <row r="32" spans="1:14" ht="15" customHeight="1">
      <c r="C32" s="128" t="s">
        <v>99</v>
      </c>
      <c r="E32" s="193"/>
      <c r="F32" s="193"/>
      <c r="G32" s="193"/>
      <c r="H32" s="193"/>
      <c r="I32" s="193"/>
      <c r="J32" s="196"/>
      <c r="K32" s="211"/>
      <c r="N32" s="193"/>
    </row>
    <row r="33" spans="1:14" ht="15" customHeight="1">
      <c r="C33" s="197" t="s">
        <v>94</v>
      </c>
      <c r="E33" s="193"/>
      <c r="F33" s="193"/>
      <c r="G33" s="193"/>
      <c r="H33" s="193"/>
      <c r="I33" s="193"/>
      <c r="J33" s="196"/>
      <c r="K33" s="211"/>
      <c r="N33" s="193"/>
    </row>
    <row r="34" spans="1:14" ht="15" customHeight="1">
      <c r="A34" s="98"/>
      <c r="E34" s="193"/>
      <c r="F34" s="193"/>
      <c r="G34" s="193"/>
      <c r="H34" s="193"/>
      <c r="I34" s="193"/>
      <c r="J34" s="193"/>
      <c r="N34" s="193"/>
    </row>
    <row r="35" spans="1:14" ht="15" customHeight="1">
      <c r="A35" s="98"/>
      <c r="C35" s="198" t="s">
        <v>100</v>
      </c>
      <c r="E35" s="199"/>
      <c r="F35" s="199"/>
      <c r="G35" s="199"/>
      <c r="H35" s="199"/>
      <c r="I35" s="199"/>
      <c r="J35" s="199"/>
      <c r="K35" s="211"/>
      <c r="N35" s="193"/>
    </row>
    <row r="36" spans="1:14" ht="15" customHeight="1" thickBot="1">
      <c r="A36" s="98"/>
      <c r="C36" s="198" t="s">
        <v>101</v>
      </c>
      <c r="E36" s="201"/>
      <c r="F36" s="201"/>
      <c r="G36" s="201"/>
      <c r="H36" s="201"/>
      <c r="I36" s="201"/>
      <c r="J36" s="201"/>
      <c r="K36" s="211"/>
      <c r="N36" s="193"/>
    </row>
    <row r="37" spans="1:14" ht="15" customHeight="1" thickTop="1">
      <c r="A37" s="98"/>
      <c r="G37" s="183"/>
      <c r="H37" s="183"/>
      <c r="I37" s="183"/>
      <c r="J37" s="183"/>
      <c r="N37" s="193"/>
    </row>
    <row r="38" spans="1:14" ht="15" customHeight="1">
      <c r="A38" s="98"/>
      <c r="G38" s="202"/>
      <c r="H38" s="194"/>
      <c r="K38" s="183"/>
      <c r="N38" s="193"/>
    </row>
    <row r="39" spans="1:14" ht="15" customHeight="1">
      <c r="A39" s="98"/>
      <c r="C39" s="184"/>
      <c r="H39" s="451" t="s">
        <v>331</v>
      </c>
      <c r="N39" s="193"/>
    </row>
    <row r="40" spans="1:14" ht="15" customHeight="1">
      <c r="E40" s="185" t="s">
        <v>477</v>
      </c>
      <c r="F40" s="644" t="s">
        <v>102</v>
      </c>
      <c r="G40" s="642" t="s">
        <v>74</v>
      </c>
      <c r="H40" s="186" t="s">
        <v>251</v>
      </c>
      <c r="N40" s="193"/>
    </row>
    <row r="41" spans="1:14" ht="15" customHeight="1">
      <c r="C41" s="595" t="s">
        <v>551</v>
      </c>
      <c r="D41" s="522"/>
      <c r="E41" s="521" t="s">
        <v>333</v>
      </c>
      <c r="F41" s="645"/>
      <c r="G41" s="643"/>
      <c r="H41" s="520" t="s">
        <v>333</v>
      </c>
      <c r="N41" s="193"/>
    </row>
    <row r="42" spans="1:14" ht="15" customHeight="1">
      <c r="D42" s="192"/>
      <c r="E42" s="204"/>
      <c r="F42" s="204"/>
      <c r="G42" s="204"/>
      <c r="H42" s="204"/>
      <c r="N42" s="193"/>
    </row>
    <row r="43" spans="1:14" ht="15" customHeight="1">
      <c r="C43" s="195" t="s">
        <v>552</v>
      </c>
      <c r="D43" s="192"/>
      <c r="E43" s="200"/>
      <c r="F43" s="200"/>
      <c r="G43" s="200"/>
      <c r="H43" s="200"/>
      <c r="N43" s="193"/>
    </row>
    <row r="44" spans="1:14" ht="15" customHeight="1">
      <c r="C44" s="197" t="s">
        <v>78</v>
      </c>
      <c r="D44" s="192"/>
      <c r="E44" s="200"/>
      <c r="F44" s="200"/>
      <c r="G44" s="200"/>
      <c r="H44" s="200"/>
      <c r="N44" s="193"/>
    </row>
    <row r="45" spans="1:14" ht="15" customHeight="1">
      <c r="C45" s="198" t="s">
        <v>79</v>
      </c>
      <c r="E45" s="199"/>
      <c r="F45" s="199"/>
      <c r="G45" s="199"/>
      <c r="H45" s="199"/>
      <c r="N45" s="193"/>
    </row>
    <row r="46" spans="1:14" ht="15" customHeight="1">
      <c r="D46" s="192"/>
      <c r="E46" s="200"/>
      <c r="F46" s="200"/>
      <c r="G46" s="200"/>
      <c r="H46" s="200"/>
      <c r="N46" s="193"/>
    </row>
    <row r="47" spans="1:14" ht="15" customHeight="1">
      <c r="C47" s="195" t="s">
        <v>716</v>
      </c>
      <c r="D47" s="192"/>
      <c r="E47" s="200"/>
      <c r="F47" s="200"/>
      <c r="G47" s="200"/>
      <c r="H47" s="200"/>
      <c r="N47" s="193"/>
    </row>
    <row r="48" spans="1:14" ht="15" customHeight="1">
      <c r="B48" s="212"/>
      <c r="C48" s="197" t="s">
        <v>81</v>
      </c>
      <c r="E48" s="200"/>
      <c r="F48" s="200"/>
      <c r="G48" s="200"/>
      <c r="H48" s="200"/>
      <c r="K48" s="196"/>
      <c r="N48" s="193"/>
    </row>
    <row r="49" spans="1:14" ht="15" customHeight="1">
      <c r="B49" s="212"/>
      <c r="C49" s="197" t="s">
        <v>82</v>
      </c>
      <c r="E49" s="200"/>
      <c r="F49" s="200"/>
      <c r="G49" s="200"/>
      <c r="H49" s="200"/>
      <c r="N49" s="193"/>
    </row>
    <row r="50" spans="1:14" ht="15" customHeight="1">
      <c r="A50" s="205"/>
      <c r="B50" s="212"/>
      <c r="C50" s="128" t="s">
        <v>85</v>
      </c>
      <c r="D50" s="192"/>
      <c r="E50" s="200"/>
      <c r="F50" s="200"/>
      <c r="G50" s="200"/>
      <c r="H50" s="200"/>
      <c r="K50" s="196"/>
      <c r="L50" s="213"/>
      <c r="N50" s="193"/>
    </row>
    <row r="51" spans="1:14" ht="15" customHeight="1">
      <c r="A51" s="205"/>
      <c r="B51" s="212"/>
      <c r="C51" s="128" t="s">
        <v>86</v>
      </c>
      <c r="D51" s="192"/>
      <c r="E51" s="200"/>
      <c r="F51" s="200"/>
      <c r="G51" s="200"/>
      <c r="H51" s="200"/>
      <c r="K51" s="196"/>
      <c r="N51" s="193"/>
    </row>
    <row r="52" spans="1:14" ht="15" customHeight="1">
      <c r="A52" s="205"/>
      <c r="B52" s="212"/>
      <c r="C52" s="128" t="s">
        <v>87</v>
      </c>
      <c r="D52" s="192"/>
      <c r="E52" s="200"/>
      <c r="F52" s="200"/>
      <c r="G52" s="200"/>
      <c r="H52" s="200"/>
      <c r="K52" s="196"/>
      <c r="N52" s="193"/>
    </row>
    <row r="53" spans="1:14" ht="15" customHeight="1" collapsed="1">
      <c r="A53" s="205"/>
      <c r="B53" s="212"/>
      <c r="C53" s="128" t="s">
        <v>89</v>
      </c>
      <c r="E53" s="200"/>
      <c r="F53" s="200"/>
      <c r="G53" s="200"/>
      <c r="H53" s="200"/>
      <c r="K53" s="196"/>
      <c r="N53" s="193"/>
    </row>
    <row r="54" spans="1:14" ht="15" customHeight="1" collapsed="1">
      <c r="B54" s="212"/>
      <c r="C54" s="128" t="s">
        <v>91</v>
      </c>
      <c r="E54" s="200"/>
      <c r="F54" s="200"/>
      <c r="G54" s="200"/>
      <c r="H54" s="200"/>
      <c r="K54" s="196"/>
      <c r="N54" s="193"/>
    </row>
    <row r="55" spans="1:14" ht="15" customHeight="1" collapsed="1">
      <c r="B55" s="212"/>
      <c r="C55" s="197" t="s">
        <v>92</v>
      </c>
      <c r="D55" s="192"/>
      <c r="E55" s="200"/>
      <c r="F55" s="200"/>
      <c r="G55" s="200"/>
      <c r="H55" s="200"/>
      <c r="K55" s="196"/>
      <c r="N55" s="193"/>
    </row>
    <row r="56" spans="1:14" s="208" customFormat="1" ht="15" customHeight="1" collapsed="1">
      <c r="A56" s="181"/>
      <c r="B56" s="212"/>
      <c r="C56" s="197" t="s">
        <v>93</v>
      </c>
      <c r="D56" s="207"/>
      <c r="E56" s="200"/>
      <c r="F56" s="200"/>
      <c r="G56" s="200"/>
      <c r="H56" s="200"/>
      <c r="I56" s="98"/>
      <c r="J56" s="98"/>
      <c r="K56" s="196"/>
      <c r="N56" s="193"/>
    </row>
    <row r="57" spans="1:14" ht="15" customHeight="1" collapsed="1">
      <c r="B57" s="212"/>
      <c r="C57" s="197" t="s">
        <v>94</v>
      </c>
      <c r="E57" s="200"/>
      <c r="F57" s="200"/>
      <c r="G57" s="200"/>
      <c r="H57" s="200"/>
      <c r="K57" s="196"/>
      <c r="N57" s="193"/>
    </row>
    <row r="58" spans="1:14" ht="15" customHeight="1" collapsed="1">
      <c r="A58" s="205"/>
      <c r="B58" s="212"/>
      <c r="C58" s="197" t="s">
        <v>95</v>
      </c>
      <c r="E58" s="200"/>
      <c r="F58" s="200"/>
      <c r="G58" s="200"/>
      <c r="H58" s="200"/>
      <c r="K58" s="196"/>
      <c r="N58" s="193"/>
    </row>
    <row r="59" spans="1:14" ht="15" customHeight="1">
      <c r="E59" s="209"/>
      <c r="F59" s="209"/>
      <c r="G59" s="209"/>
      <c r="H59" s="209"/>
      <c r="N59" s="193"/>
    </row>
    <row r="60" spans="1:14" ht="15" customHeight="1">
      <c r="A60" s="98"/>
      <c r="C60" s="198" t="s">
        <v>96</v>
      </c>
      <c r="E60" s="199"/>
      <c r="F60" s="199"/>
      <c r="G60" s="199"/>
      <c r="H60" s="199"/>
      <c r="K60" s="214"/>
      <c r="N60" s="193"/>
    </row>
    <row r="61" spans="1:14" ht="15" customHeight="1" thickBot="1">
      <c r="C61" s="198" t="s">
        <v>103</v>
      </c>
      <c r="E61" s="210"/>
      <c r="F61" s="210"/>
      <c r="G61" s="210"/>
      <c r="H61" s="210"/>
      <c r="K61" s="215"/>
      <c r="N61" s="193"/>
    </row>
    <row r="62" spans="1:14" ht="15" customHeight="1" thickTop="1">
      <c r="G62" s="183"/>
      <c r="H62" s="183"/>
      <c r="K62" s="215"/>
      <c r="N62" s="193"/>
    </row>
    <row r="63" spans="1:14" ht="15" customHeight="1">
      <c r="G63" s="183"/>
      <c r="H63" s="183"/>
      <c r="K63" s="215"/>
      <c r="N63" s="193"/>
    </row>
    <row r="64" spans="1:14" ht="15" customHeight="1">
      <c r="A64" s="98"/>
      <c r="D64" s="98"/>
      <c r="E64" s="98"/>
      <c r="F64" s="98"/>
      <c r="G64" s="98"/>
      <c r="H64" s="183"/>
    </row>
    <row r="65" spans="1:10" ht="15" customHeight="1">
      <c r="A65" s="98"/>
      <c r="D65" s="98"/>
      <c r="E65" s="98"/>
      <c r="F65" s="98"/>
      <c r="G65" s="98"/>
      <c r="H65" s="98"/>
    </row>
    <row r="66" spans="1:10" ht="15" customHeight="1">
      <c r="A66" s="98"/>
      <c r="C66" s="646" t="s">
        <v>611</v>
      </c>
      <c r="D66" s="647"/>
      <c r="E66" s="647"/>
      <c r="F66" s="647"/>
      <c r="G66" s="647"/>
      <c r="H66" s="647"/>
      <c r="I66" s="647"/>
      <c r="J66" s="647"/>
    </row>
    <row r="67" spans="1:10" ht="15" customHeight="1">
      <c r="A67" s="98"/>
      <c r="C67" s="184"/>
      <c r="J67" s="451" t="s">
        <v>331</v>
      </c>
    </row>
    <row r="68" spans="1:10" ht="15" customHeight="1">
      <c r="A68" s="98"/>
      <c r="E68" s="185" t="s">
        <v>477</v>
      </c>
      <c r="F68" s="641" t="s">
        <v>72</v>
      </c>
      <c r="G68" s="641"/>
      <c r="H68" s="186" t="s">
        <v>73</v>
      </c>
      <c r="I68" s="642" t="s">
        <v>74</v>
      </c>
      <c r="J68" s="186" t="s">
        <v>251</v>
      </c>
    </row>
    <row r="69" spans="1:10" ht="15" customHeight="1">
      <c r="A69" s="98"/>
      <c r="C69" s="520" t="s">
        <v>560</v>
      </c>
      <c r="D69" s="522"/>
      <c r="E69" s="521" t="s">
        <v>333</v>
      </c>
      <c r="F69" s="521" t="s">
        <v>75</v>
      </c>
      <c r="G69" s="521" t="s">
        <v>76</v>
      </c>
      <c r="H69" s="521" t="s">
        <v>77</v>
      </c>
      <c r="I69" s="643"/>
      <c r="J69" s="520" t="s">
        <v>333</v>
      </c>
    </row>
    <row r="70" spans="1:10" ht="15" customHeight="1">
      <c r="A70" s="98"/>
      <c r="D70" s="192"/>
      <c r="E70" s="193"/>
      <c r="F70" s="193"/>
      <c r="G70" s="194"/>
      <c r="H70" s="193"/>
      <c r="I70" s="193"/>
      <c r="J70" s="193"/>
    </row>
    <row r="71" spans="1:10" ht="15" customHeight="1">
      <c r="A71" s="98"/>
      <c r="C71" s="195" t="s">
        <v>559</v>
      </c>
      <c r="D71" s="192"/>
      <c r="E71" s="193"/>
      <c r="F71" s="193"/>
      <c r="G71" s="194"/>
      <c r="H71" s="193"/>
      <c r="I71" s="193"/>
      <c r="J71" s="196"/>
    </row>
    <row r="72" spans="1:10" ht="15" customHeight="1">
      <c r="A72" s="98"/>
      <c r="C72" s="197" t="s">
        <v>78</v>
      </c>
      <c r="D72" s="192"/>
      <c r="E72" s="193"/>
      <c r="F72" s="193"/>
      <c r="G72" s="193"/>
      <c r="H72" s="193"/>
      <c r="I72" s="193"/>
      <c r="J72" s="196"/>
    </row>
    <row r="73" spans="1:10" ht="15" customHeight="1">
      <c r="A73" s="98"/>
      <c r="C73" s="198" t="s">
        <v>79</v>
      </c>
      <c r="D73" s="192"/>
      <c r="E73" s="199"/>
      <c r="F73" s="199"/>
      <c r="G73" s="199"/>
      <c r="H73" s="199"/>
      <c r="I73" s="199"/>
      <c r="J73" s="199"/>
    </row>
    <row r="74" spans="1:10" ht="15" customHeight="1">
      <c r="A74" s="98"/>
      <c r="D74" s="192"/>
      <c r="E74" s="193"/>
      <c r="F74" s="193"/>
      <c r="G74" s="193"/>
      <c r="H74" s="193"/>
      <c r="I74" s="193"/>
      <c r="J74" s="193"/>
    </row>
    <row r="75" spans="1:10" ht="15" customHeight="1">
      <c r="A75" s="98"/>
      <c r="C75" s="195" t="s">
        <v>717</v>
      </c>
      <c r="D75" s="192"/>
      <c r="E75" s="193"/>
      <c r="F75" s="193"/>
      <c r="G75" s="193"/>
      <c r="H75" s="193"/>
      <c r="I75" s="193"/>
      <c r="J75" s="193"/>
    </row>
    <row r="76" spans="1:10" ht="15" customHeight="1">
      <c r="A76" s="98"/>
      <c r="C76" s="197" t="s">
        <v>80</v>
      </c>
      <c r="D76" s="192"/>
      <c r="E76" s="193"/>
      <c r="F76" s="194"/>
      <c r="G76" s="193"/>
      <c r="H76" s="193"/>
      <c r="I76" s="193"/>
      <c r="J76" s="196"/>
    </row>
    <row r="77" spans="1:10" ht="15" customHeight="1">
      <c r="A77" s="98"/>
      <c r="C77" s="197" t="s">
        <v>81</v>
      </c>
      <c r="D77" s="192"/>
      <c r="E77" s="193"/>
      <c r="F77" s="193"/>
      <c r="G77" s="193"/>
      <c r="H77" s="193"/>
      <c r="I77" s="193"/>
      <c r="J77" s="196"/>
    </row>
    <row r="78" spans="1:10" ht="15" customHeight="1">
      <c r="A78" s="98"/>
      <c r="C78" s="197" t="s">
        <v>82</v>
      </c>
      <c r="D78" s="192"/>
      <c r="E78" s="193"/>
      <c r="F78" s="193"/>
      <c r="G78" s="193"/>
      <c r="H78" s="193"/>
      <c r="I78" s="193"/>
      <c r="J78" s="193"/>
    </row>
    <row r="79" spans="1:10" ht="15" customHeight="1">
      <c r="A79" s="98"/>
      <c r="C79" s="128" t="s">
        <v>85</v>
      </c>
      <c r="D79" s="192"/>
      <c r="E79" s="193"/>
      <c r="F79" s="193"/>
      <c r="G79" s="193"/>
      <c r="H79" s="193"/>
      <c r="I79" s="193"/>
      <c r="J79" s="196"/>
    </row>
    <row r="80" spans="1:10" ht="15" customHeight="1">
      <c r="A80" s="98"/>
      <c r="C80" s="128" t="s">
        <v>86</v>
      </c>
      <c r="D80" s="192"/>
      <c r="E80" s="193"/>
      <c r="F80" s="193"/>
      <c r="G80" s="193"/>
      <c r="H80" s="193"/>
      <c r="I80" s="193"/>
      <c r="J80" s="196"/>
    </row>
    <row r="81" spans="1:10" ht="15" customHeight="1">
      <c r="A81" s="98"/>
      <c r="C81" s="128" t="s">
        <v>87</v>
      </c>
      <c r="D81" s="192"/>
      <c r="E81" s="193"/>
      <c r="F81" s="193"/>
      <c r="G81" s="193"/>
      <c r="H81" s="193"/>
      <c r="I81" s="193"/>
      <c r="J81" s="196"/>
    </row>
    <row r="82" spans="1:10" ht="15" customHeight="1">
      <c r="A82" s="98"/>
      <c r="C82" s="128" t="s">
        <v>89</v>
      </c>
      <c r="D82" s="192"/>
      <c r="E82" s="193"/>
      <c r="F82" s="193"/>
      <c r="G82" s="193"/>
      <c r="H82" s="193"/>
      <c r="I82" s="193"/>
      <c r="J82" s="196"/>
    </row>
    <row r="83" spans="1:10" ht="15" customHeight="1">
      <c r="A83" s="98"/>
      <c r="C83" s="128" t="s">
        <v>91</v>
      </c>
      <c r="D83" s="192"/>
      <c r="E83" s="193"/>
      <c r="F83" s="193"/>
      <c r="G83" s="193"/>
      <c r="H83" s="193"/>
      <c r="I83" s="193"/>
      <c r="J83" s="196"/>
    </row>
    <row r="84" spans="1:10" ht="15" customHeight="1">
      <c r="A84" s="98"/>
      <c r="C84" s="197" t="s">
        <v>92</v>
      </c>
      <c r="D84" s="192"/>
      <c r="E84" s="193"/>
      <c r="F84" s="193"/>
      <c r="G84" s="193"/>
      <c r="H84" s="193"/>
      <c r="I84" s="193"/>
      <c r="J84" s="196"/>
    </row>
    <row r="85" spans="1:10" ht="15" customHeight="1">
      <c r="A85" s="98"/>
      <c r="C85" s="197" t="s">
        <v>93</v>
      </c>
      <c r="D85" s="192"/>
      <c r="E85" s="193"/>
      <c r="F85" s="193"/>
      <c r="G85" s="193"/>
      <c r="H85" s="193"/>
      <c r="I85" s="193"/>
      <c r="J85" s="196"/>
    </row>
    <row r="86" spans="1:10" ht="15" customHeight="1">
      <c r="A86" s="98"/>
      <c r="C86" s="197" t="s">
        <v>94</v>
      </c>
      <c r="D86" s="192"/>
      <c r="E86" s="193"/>
      <c r="F86" s="193"/>
      <c r="G86" s="193"/>
      <c r="H86" s="193"/>
      <c r="I86" s="193"/>
      <c r="J86" s="196"/>
    </row>
    <row r="87" spans="1:10" ht="15" customHeight="1">
      <c r="A87" s="98"/>
      <c r="C87" s="197" t="s">
        <v>95</v>
      </c>
      <c r="D87" s="192"/>
      <c r="E87" s="193"/>
      <c r="F87" s="193"/>
      <c r="G87" s="193"/>
      <c r="H87" s="193"/>
      <c r="I87" s="193"/>
      <c r="J87" s="196"/>
    </row>
    <row r="88" spans="1:10" ht="15" customHeight="1">
      <c r="A88" s="98"/>
      <c r="C88" s="198" t="s">
        <v>96</v>
      </c>
      <c r="E88" s="199"/>
      <c r="F88" s="199"/>
      <c r="G88" s="199"/>
      <c r="H88" s="199"/>
      <c r="I88" s="199"/>
      <c r="J88" s="199"/>
    </row>
    <row r="89" spans="1:10" ht="15" customHeight="1">
      <c r="A89" s="98"/>
      <c r="E89" s="193"/>
      <c r="F89" s="193"/>
      <c r="G89" s="193"/>
      <c r="H89" s="193"/>
      <c r="I89" s="193"/>
      <c r="J89" s="193"/>
    </row>
    <row r="90" spans="1:10" ht="15" customHeight="1">
      <c r="A90" s="98"/>
      <c r="C90" s="195" t="s">
        <v>579</v>
      </c>
      <c r="D90" s="192"/>
      <c r="E90" s="196"/>
      <c r="F90" s="196"/>
      <c r="G90" s="196"/>
      <c r="H90" s="196"/>
      <c r="I90" s="196"/>
      <c r="J90" s="193"/>
    </row>
    <row r="91" spans="1:10" ht="15" customHeight="1">
      <c r="A91" s="98"/>
      <c r="C91" s="197" t="s">
        <v>81</v>
      </c>
      <c r="E91" s="193"/>
      <c r="F91" s="193"/>
      <c r="G91" s="193"/>
      <c r="H91" s="193"/>
      <c r="I91" s="193"/>
      <c r="J91" s="196"/>
    </row>
    <row r="92" spans="1:10" ht="15" customHeight="1">
      <c r="A92" s="98"/>
      <c r="C92" s="197" t="s">
        <v>82</v>
      </c>
      <c r="E92" s="193"/>
      <c r="F92" s="193"/>
      <c r="G92" s="193"/>
      <c r="H92" s="193"/>
      <c r="I92" s="193"/>
      <c r="J92" s="196"/>
    </row>
    <row r="93" spans="1:10" ht="15" customHeight="1">
      <c r="A93" s="98"/>
      <c r="C93" s="128" t="s">
        <v>97</v>
      </c>
      <c r="E93" s="193"/>
      <c r="F93" s="193"/>
      <c r="G93" s="193"/>
      <c r="H93" s="193"/>
      <c r="I93" s="193"/>
      <c r="J93" s="196"/>
    </row>
    <row r="94" spans="1:10" ht="15" customHeight="1">
      <c r="A94" s="98"/>
      <c r="C94" s="128" t="s">
        <v>87</v>
      </c>
      <c r="E94" s="193"/>
      <c r="F94" s="193"/>
      <c r="G94" s="193"/>
      <c r="H94" s="193"/>
      <c r="I94" s="193"/>
      <c r="J94" s="196"/>
    </row>
    <row r="95" spans="1:10" ht="15" customHeight="1">
      <c r="A95" s="98"/>
      <c r="C95" s="128" t="s">
        <v>99</v>
      </c>
      <c r="E95" s="193"/>
      <c r="F95" s="193"/>
      <c r="G95" s="193"/>
      <c r="H95" s="193"/>
      <c r="I95" s="193"/>
      <c r="J95" s="196"/>
    </row>
    <row r="96" spans="1:10" ht="15" customHeight="1">
      <c r="C96" s="197" t="s">
        <v>94</v>
      </c>
      <c r="E96" s="193"/>
      <c r="F96" s="193"/>
      <c r="G96" s="193"/>
      <c r="H96" s="193"/>
      <c r="I96" s="193"/>
      <c r="J96" s="196"/>
    </row>
    <row r="97" spans="1:10" ht="15" customHeight="1">
      <c r="A97" s="98"/>
      <c r="E97" s="193"/>
      <c r="F97" s="193"/>
      <c r="G97" s="193"/>
      <c r="H97" s="193"/>
      <c r="I97" s="193"/>
      <c r="J97" s="193"/>
    </row>
    <row r="98" spans="1:10" ht="15" customHeight="1">
      <c r="A98" s="98"/>
      <c r="C98" s="198" t="s">
        <v>100</v>
      </c>
      <c r="E98" s="199"/>
      <c r="F98" s="199"/>
      <c r="G98" s="199"/>
      <c r="H98" s="199"/>
      <c r="I98" s="199"/>
      <c r="J98" s="199"/>
    </row>
    <row r="99" spans="1:10" ht="15" customHeight="1" thickBot="1">
      <c r="A99" s="98"/>
      <c r="C99" s="198" t="s">
        <v>101</v>
      </c>
      <c r="E99" s="201"/>
      <c r="F99" s="201"/>
      <c r="G99" s="201"/>
      <c r="H99" s="201"/>
      <c r="I99" s="201"/>
      <c r="J99" s="201"/>
    </row>
    <row r="100" spans="1:10" ht="15" customHeight="1" thickTop="1">
      <c r="A100" s="98"/>
      <c r="G100" s="183"/>
      <c r="H100" s="183"/>
      <c r="I100" s="183"/>
      <c r="J100" s="183"/>
    </row>
    <row r="101" spans="1:10" ht="15" customHeight="1">
      <c r="A101" s="98"/>
      <c r="G101" s="202"/>
      <c r="H101" s="194"/>
    </row>
    <row r="102" spans="1:10" ht="15" customHeight="1">
      <c r="A102" s="98"/>
      <c r="C102" s="184"/>
      <c r="H102" s="451" t="s">
        <v>331</v>
      </c>
    </row>
    <row r="103" spans="1:10" ht="15" customHeight="1">
      <c r="A103" s="98"/>
      <c r="E103" s="185" t="s">
        <v>477</v>
      </c>
      <c r="F103" s="644" t="s">
        <v>102</v>
      </c>
      <c r="G103" s="642" t="s">
        <v>74</v>
      </c>
      <c r="H103" s="186" t="s">
        <v>251</v>
      </c>
    </row>
    <row r="104" spans="1:10" ht="15" customHeight="1">
      <c r="A104" s="98"/>
      <c r="C104" s="520" t="s">
        <v>561</v>
      </c>
      <c r="D104" s="522"/>
      <c r="E104" s="521" t="s">
        <v>333</v>
      </c>
      <c r="F104" s="645"/>
      <c r="G104" s="643"/>
      <c r="H104" s="520" t="s">
        <v>333</v>
      </c>
    </row>
    <row r="105" spans="1:10" ht="15" customHeight="1">
      <c r="A105" s="98"/>
      <c r="D105" s="192"/>
      <c r="E105" s="204"/>
      <c r="F105" s="204"/>
      <c r="G105" s="204"/>
      <c r="H105" s="204"/>
    </row>
    <row r="106" spans="1:10" ht="15" customHeight="1">
      <c r="A106" s="98"/>
      <c r="C106" s="195" t="s">
        <v>559</v>
      </c>
      <c r="D106" s="192"/>
      <c r="E106" s="200"/>
      <c r="F106" s="200"/>
      <c r="G106" s="200"/>
      <c r="H106" s="200"/>
    </row>
    <row r="107" spans="1:10" ht="15" customHeight="1">
      <c r="A107" s="98"/>
      <c r="C107" s="197" t="s">
        <v>78</v>
      </c>
      <c r="D107" s="192"/>
      <c r="E107" s="200"/>
      <c r="F107" s="200"/>
      <c r="G107" s="200"/>
      <c r="H107" s="200"/>
    </row>
    <row r="108" spans="1:10" ht="15" customHeight="1">
      <c r="A108" s="98"/>
      <c r="C108" s="198" t="s">
        <v>79</v>
      </c>
      <c r="E108" s="199"/>
      <c r="F108" s="199"/>
      <c r="G108" s="199"/>
      <c r="H108" s="199"/>
    </row>
    <row r="109" spans="1:10" ht="15" customHeight="1">
      <c r="A109" s="98"/>
      <c r="D109" s="192"/>
      <c r="E109" s="200"/>
      <c r="F109" s="200"/>
      <c r="G109" s="200"/>
      <c r="H109" s="200"/>
    </row>
    <row r="110" spans="1:10" ht="15" customHeight="1">
      <c r="A110" s="98"/>
      <c r="C110" s="195" t="s">
        <v>717</v>
      </c>
      <c r="D110" s="192"/>
      <c r="E110" s="200"/>
      <c r="F110" s="200"/>
      <c r="G110" s="200"/>
      <c r="H110" s="200"/>
    </row>
    <row r="111" spans="1:10" ht="15" customHeight="1">
      <c r="A111" s="98"/>
      <c r="C111" s="197" t="s">
        <v>81</v>
      </c>
      <c r="E111" s="200"/>
      <c r="F111" s="200"/>
      <c r="G111" s="200"/>
      <c r="H111" s="200"/>
    </row>
    <row r="112" spans="1:10" ht="15" customHeight="1">
      <c r="A112" s="98"/>
      <c r="C112" s="197" t="s">
        <v>82</v>
      </c>
      <c r="E112" s="200"/>
      <c r="F112" s="200"/>
      <c r="G112" s="200"/>
      <c r="H112" s="200"/>
    </row>
    <row r="113" spans="1:14" ht="15" customHeight="1">
      <c r="A113" s="98"/>
      <c r="C113" s="128" t="s">
        <v>85</v>
      </c>
      <c r="D113" s="192"/>
      <c r="E113" s="200"/>
      <c r="F113" s="200"/>
      <c r="G113" s="200"/>
      <c r="H113" s="200"/>
    </row>
    <row r="114" spans="1:14" ht="15" customHeight="1">
      <c r="A114" s="98"/>
      <c r="C114" s="128" t="s">
        <v>86</v>
      </c>
      <c r="D114" s="192"/>
      <c r="E114" s="200"/>
      <c r="F114" s="200"/>
      <c r="G114" s="200"/>
      <c r="H114" s="200"/>
    </row>
    <row r="115" spans="1:14" ht="15" customHeight="1">
      <c r="A115" s="98"/>
      <c r="C115" s="128" t="s">
        <v>87</v>
      </c>
      <c r="D115" s="192"/>
      <c r="E115" s="200"/>
      <c r="F115" s="200"/>
      <c r="G115" s="200"/>
      <c r="H115" s="200"/>
    </row>
    <row r="116" spans="1:14" ht="15" customHeight="1">
      <c r="A116" s="98"/>
      <c r="C116" s="128" t="s">
        <v>89</v>
      </c>
      <c r="E116" s="200"/>
      <c r="F116" s="200"/>
      <c r="G116" s="200"/>
      <c r="H116" s="200"/>
    </row>
    <row r="117" spans="1:14" ht="15" customHeight="1">
      <c r="A117" s="98"/>
      <c r="C117" s="128" t="s">
        <v>91</v>
      </c>
      <c r="E117" s="200"/>
      <c r="F117" s="200"/>
      <c r="G117" s="200"/>
      <c r="H117" s="200"/>
    </row>
    <row r="118" spans="1:14" ht="15" customHeight="1">
      <c r="A118" s="98"/>
      <c r="C118" s="197" t="s">
        <v>92</v>
      </c>
      <c r="D118" s="192"/>
      <c r="E118" s="200"/>
      <c r="F118" s="200"/>
      <c r="G118" s="200"/>
      <c r="H118" s="200"/>
    </row>
    <row r="119" spans="1:14" ht="15" customHeight="1">
      <c r="A119" s="98"/>
      <c r="C119" s="197" t="s">
        <v>93</v>
      </c>
      <c r="D119" s="207"/>
      <c r="E119" s="200"/>
      <c r="F119" s="200"/>
      <c r="G119" s="200"/>
      <c r="H119" s="200"/>
    </row>
    <row r="120" spans="1:14" ht="15" customHeight="1">
      <c r="A120" s="98"/>
      <c r="C120" s="197" t="s">
        <v>94</v>
      </c>
      <c r="E120" s="200"/>
      <c r="F120" s="200"/>
      <c r="G120" s="200"/>
      <c r="H120" s="200"/>
    </row>
    <row r="121" spans="1:14" ht="15" customHeight="1">
      <c r="A121" s="98"/>
      <c r="C121" s="197" t="s">
        <v>95</v>
      </c>
      <c r="E121" s="200"/>
      <c r="F121" s="200"/>
      <c r="G121" s="200"/>
      <c r="H121" s="200"/>
    </row>
    <row r="122" spans="1:14" ht="15" customHeight="1">
      <c r="A122" s="98"/>
      <c r="E122" s="209"/>
      <c r="F122" s="209"/>
      <c r="G122" s="209"/>
      <c r="H122" s="209"/>
    </row>
    <row r="123" spans="1:14" ht="15" customHeight="1">
      <c r="A123" s="98"/>
      <c r="C123" s="198" t="s">
        <v>96</v>
      </c>
      <c r="E123" s="199"/>
      <c r="F123" s="199"/>
      <c r="G123" s="199"/>
      <c r="H123" s="199"/>
    </row>
    <row r="124" spans="1:14" ht="15" customHeight="1" thickBot="1">
      <c r="A124" s="98"/>
      <c r="C124" s="198" t="s">
        <v>103</v>
      </c>
      <c r="E124" s="210"/>
      <c r="F124" s="210"/>
      <c r="G124" s="210"/>
      <c r="H124" s="210"/>
    </row>
    <row r="125" spans="1:14" ht="15" customHeight="1" thickTop="1">
      <c r="G125" s="183"/>
      <c r="H125" s="183"/>
      <c r="K125" s="215"/>
      <c r="N125" s="193"/>
    </row>
    <row r="126" spans="1:14" ht="15" customHeight="1">
      <c r="G126" s="183"/>
      <c r="H126" s="183"/>
      <c r="K126" s="215"/>
      <c r="N126" s="193"/>
    </row>
    <row r="127" spans="1:14" ht="15" customHeight="1">
      <c r="A127" s="98"/>
      <c r="D127" s="98"/>
      <c r="E127" s="98"/>
      <c r="F127" s="98"/>
      <c r="G127" s="98"/>
      <c r="H127" s="183"/>
    </row>
    <row r="128" spans="1:14" ht="15" customHeight="1">
      <c r="A128" s="98"/>
      <c r="D128" s="98"/>
      <c r="E128" s="98"/>
      <c r="F128" s="98"/>
      <c r="G128" s="98"/>
      <c r="H128" s="98"/>
    </row>
    <row r="129" spans="1:10" ht="15" customHeight="1">
      <c r="A129" s="98"/>
      <c r="C129" s="646" t="s">
        <v>612</v>
      </c>
      <c r="D129" s="647"/>
      <c r="E129" s="647"/>
      <c r="F129" s="647"/>
      <c r="G129" s="647"/>
      <c r="H129" s="647"/>
      <c r="I129" s="647"/>
      <c r="J129" s="647"/>
    </row>
    <row r="130" spans="1:10" ht="15" customHeight="1">
      <c r="A130" s="98"/>
      <c r="C130" s="184"/>
      <c r="J130" s="451" t="s">
        <v>331</v>
      </c>
    </row>
    <row r="131" spans="1:10" ht="15" customHeight="1">
      <c r="A131" s="98"/>
      <c r="E131" s="185" t="s">
        <v>477</v>
      </c>
      <c r="F131" s="641" t="s">
        <v>72</v>
      </c>
      <c r="G131" s="641"/>
      <c r="H131" s="186" t="s">
        <v>73</v>
      </c>
      <c r="I131" s="642" t="s">
        <v>74</v>
      </c>
      <c r="J131" s="186" t="s">
        <v>251</v>
      </c>
    </row>
    <row r="132" spans="1:10" ht="15" customHeight="1">
      <c r="A132" s="98"/>
      <c r="C132" s="520" t="s">
        <v>555</v>
      </c>
      <c r="D132" s="522"/>
      <c r="E132" s="521" t="s">
        <v>333</v>
      </c>
      <c r="F132" s="521" t="s">
        <v>75</v>
      </c>
      <c r="G132" s="521" t="s">
        <v>76</v>
      </c>
      <c r="H132" s="521" t="s">
        <v>77</v>
      </c>
      <c r="I132" s="643"/>
      <c r="J132" s="520" t="s">
        <v>333</v>
      </c>
    </row>
    <row r="133" spans="1:10" ht="15" customHeight="1">
      <c r="A133" s="98"/>
      <c r="D133" s="192"/>
      <c r="E133" s="193"/>
      <c r="F133" s="193"/>
      <c r="G133" s="194"/>
      <c r="H133" s="193"/>
      <c r="I133" s="193"/>
      <c r="J133" s="193"/>
    </row>
    <row r="134" spans="1:10" ht="15" customHeight="1">
      <c r="A134" s="98"/>
      <c r="C134" s="195" t="s">
        <v>556</v>
      </c>
      <c r="D134" s="192"/>
      <c r="E134" s="193"/>
      <c r="F134" s="193"/>
      <c r="G134" s="194"/>
      <c r="H134" s="193"/>
      <c r="I134" s="193"/>
      <c r="J134" s="196"/>
    </row>
    <row r="135" spans="1:10" ht="15" customHeight="1">
      <c r="A135" s="98"/>
      <c r="C135" s="197" t="s">
        <v>78</v>
      </c>
      <c r="D135" s="192"/>
      <c r="E135" s="193"/>
      <c r="F135" s="193"/>
      <c r="G135" s="193"/>
      <c r="H135" s="193"/>
      <c r="I135" s="193"/>
      <c r="J135" s="196"/>
    </row>
    <row r="136" spans="1:10" ht="15" customHeight="1">
      <c r="A136" s="98"/>
      <c r="C136" s="198" t="s">
        <v>79</v>
      </c>
      <c r="D136" s="192"/>
      <c r="E136" s="199"/>
      <c r="F136" s="199"/>
      <c r="G136" s="199"/>
      <c r="H136" s="199"/>
      <c r="I136" s="199"/>
      <c r="J136" s="199"/>
    </row>
    <row r="137" spans="1:10" ht="15" customHeight="1">
      <c r="A137" s="98"/>
      <c r="D137" s="192"/>
      <c r="E137" s="193"/>
      <c r="F137" s="193"/>
      <c r="G137" s="193"/>
      <c r="H137" s="193"/>
      <c r="I137" s="193"/>
      <c r="J137" s="193"/>
    </row>
    <row r="138" spans="1:10" ht="15" customHeight="1">
      <c r="A138" s="98"/>
      <c r="C138" s="195" t="s">
        <v>718</v>
      </c>
      <c r="D138" s="192"/>
      <c r="E138" s="193"/>
      <c r="F138" s="193"/>
      <c r="G138" s="193"/>
      <c r="H138" s="193"/>
      <c r="I138" s="193"/>
      <c r="J138" s="193"/>
    </row>
    <row r="139" spans="1:10" ht="15" customHeight="1">
      <c r="A139" s="98"/>
      <c r="C139" s="197" t="s">
        <v>80</v>
      </c>
      <c r="D139" s="192"/>
      <c r="E139" s="193"/>
      <c r="F139" s="194"/>
      <c r="G139" s="193"/>
      <c r="H139" s="193"/>
      <c r="I139" s="193"/>
      <c r="J139" s="196"/>
    </row>
    <row r="140" spans="1:10" ht="15" customHeight="1">
      <c r="A140" s="98"/>
      <c r="C140" s="197" t="s">
        <v>81</v>
      </c>
      <c r="D140" s="192"/>
      <c r="E140" s="193"/>
      <c r="F140" s="193"/>
      <c r="G140" s="193"/>
      <c r="H140" s="193"/>
      <c r="I140" s="193"/>
      <c r="J140" s="196"/>
    </row>
    <row r="141" spans="1:10" ht="15" customHeight="1">
      <c r="A141" s="98"/>
      <c r="C141" s="197" t="s">
        <v>82</v>
      </c>
      <c r="D141" s="192"/>
      <c r="E141" s="193"/>
      <c r="F141" s="193"/>
      <c r="G141" s="193"/>
      <c r="H141" s="193"/>
      <c r="I141" s="193"/>
      <c r="J141" s="193"/>
    </row>
    <row r="142" spans="1:10" ht="15" customHeight="1">
      <c r="A142" s="98"/>
      <c r="C142" s="128" t="s">
        <v>85</v>
      </c>
      <c r="D142" s="192"/>
      <c r="E142" s="193"/>
      <c r="F142" s="193"/>
      <c r="G142" s="193"/>
      <c r="H142" s="193"/>
      <c r="I142" s="193"/>
      <c r="J142" s="196"/>
    </row>
    <row r="143" spans="1:10" ht="15" customHeight="1">
      <c r="A143" s="98"/>
      <c r="C143" s="128" t="s">
        <v>86</v>
      </c>
      <c r="D143" s="192"/>
      <c r="E143" s="193"/>
      <c r="F143" s="193"/>
      <c r="G143" s="193"/>
      <c r="H143" s="193"/>
      <c r="I143" s="193"/>
      <c r="J143" s="196"/>
    </row>
    <row r="144" spans="1:10" ht="15" customHeight="1">
      <c r="A144" s="98"/>
      <c r="C144" s="128" t="s">
        <v>87</v>
      </c>
      <c r="D144" s="192"/>
      <c r="E144" s="193"/>
      <c r="F144" s="193"/>
      <c r="G144" s="193"/>
      <c r="H144" s="193"/>
      <c r="I144" s="193"/>
      <c r="J144" s="196"/>
    </row>
    <row r="145" spans="1:10" ht="15" customHeight="1">
      <c r="A145" s="98"/>
      <c r="C145" s="128" t="s">
        <v>89</v>
      </c>
      <c r="D145" s="192"/>
      <c r="E145" s="193"/>
      <c r="F145" s="193"/>
      <c r="G145" s="193"/>
      <c r="H145" s="193"/>
      <c r="I145" s="193"/>
      <c r="J145" s="196"/>
    </row>
    <row r="146" spans="1:10" ht="15" customHeight="1">
      <c r="A146" s="98"/>
      <c r="C146" s="128" t="s">
        <v>91</v>
      </c>
      <c r="D146" s="192"/>
      <c r="E146" s="193"/>
      <c r="F146" s="193"/>
      <c r="G146" s="193"/>
      <c r="H146" s="193"/>
      <c r="I146" s="193"/>
      <c r="J146" s="196"/>
    </row>
    <row r="147" spans="1:10" ht="15" customHeight="1">
      <c r="A147" s="98"/>
      <c r="C147" s="197" t="s">
        <v>92</v>
      </c>
      <c r="D147" s="192"/>
      <c r="E147" s="193"/>
      <c r="F147" s="193"/>
      <c r="G147" s="193"/>
      <c r="H147" s="193"/>
      <c r="I147" s="193"/>
      <c r="J147" s="196"/>
    </row>
    <row r="148" spans="1:10" ht="15" customHeight="1">
      <c r="A148" s="98"/>
      <c r="C148" s="197" t="s">
        <v>93</v>
      </c>
      <c r="D148" s="192"/>
      <c r="E148" s="193"/>
      <c r="F148" s="193"/>
      <c r="G148" s="193"/>
      <c r="H148" s="193"/>
      <c r="I148" s="193"/>
      <c r="J148" s="196"/>
    </row>
    <row r="149" spans="1:10" ht="15" customHeight="1">
      <c r="A149" s="98"/>
      <c r="C149" s="197" t="s">
        <v>94</v>
      </c>
      <c r="D149" s="192"/>
      <c r="E149" s="193"/>
      <c r="F149" s="193"/>
      <c r="G149" s="193"/>
      <c r="H149" s="193"/>
      <c r="I149" s="193"/>
      <c r="J149" s="196"/>
    </row>
    <row r="150" spans="1:10" ht="15" customHeight="1">
      <c r="A150" s="98"/>
      <c r="C150" s="197" t="s">
        <v>95</v>
      </c>
      <c r="D150" s="192"/>
      <c r="E150" s="193"/>
      <c r="F150" s="193"/>
      <c r="G150" s="193"/>
      <c r="H150" s="193"/>
      <c r="I150" s="193"/>
      <c r="J150" s="196"/>
    </row>
    <row r="151" spans="1:10" ht="15" customHeight="1">
      <c r="A151" s="98"/>
      <c r="C151" s="198" t="s">
        <v>96</v>
      </c>
      <c r="E151" s="199"/>
      <c r="F151" s="199"/>
      <c r="G151" s="199"/>
      <c r="H151" s="199"/>
      <c r="I151" s="199"/>
      <c r="J151" s="199"/>
    </row>
    <row r="152" spans="1:10" ht="15" customHeight="1">
      <c r="A152" s="98"/>
      <c r="E152" s="193"/>
      <c r="F152" s="193"/>
      <c r="G152" s="193"/>
      <c r="H152" s="193"/>
      <c r="I152" s="193"/>
      <c r="J152" s="193"/>
    </row>
    <row r="153" spans="1:10" ht="15" customHeight="1">
      <c r="A153" s="98"/>
      <c r="C153" s="195" t="s">
        <v>580</v>
      </c>
      <c r="D153" s="192"/>
      <c r="E153" s="196"/>
      <c r="F153" s="196"/>
      <c r="G153" s="196"/>
      <c r="H153" s="196"/>
      <c r="I153" s="196"/>
      <c r="J153" s="193"/>
    </row>
    <row r="154" spans="1:10" ht="15" customHeight="1">
      <c r="A154" s="98"/>
      <c r="C154" s="197" t="s">
        <v>81</v>
      </c>
      <c r="E154" s="193"/>
      <c r="F154" s="193"/>
      <c r="G154" s="193"/>
      <c r="H154" s="193"/>
      <c r="I154" s="193"/>
      <c r="J154" s="196"/>
    </row>
    <row r="155" spans="1:10" ht="15" customHeight="1">
      <c r="A155" s="98"/>
      <c r="C155" s="197" t="s">
        <v>82</v>
      </c>
      <c r="E155" s="193"/>
      <c r="F155" s="193"/>
      <c r="G155" s="193"/>
      <c r="H155" s="193"/>
      <c r="I155" s="193"/>
      <c r="J155" s="196"/>
    </row>
    <row r="156" spans="1:10" ht="15" customHeight="1">
      <c r="A156" s="98"/>
      <c r="C156" s="128" t="s">
        <v>97</v>
      </c>
      <c r="E156" s="193"/>
      <c r="F156" s="193"/>
      <c r="G156" s="193"/>
      <c r="H156" s="193"/>
      <c r="I156" s="193"/>
      <c r="J156" s="196"/>
    </row>
    <row r="157" spans="1:10" ht="15" customHeight="1">
      <c r="A157" s="98"/>
      <c r="C157" s="128" t="s">
        <v>87</v>
      </c>
      <c r="E157" s="193"/>
      <c r="F157" s="193"/>
      <c r="G157" s="193"/>
      <c r="H157" s="193"/>
      <c r="I157" s="193"/>
      <c r="J157" s="196"/>
    </row>
    <row r="158" spans="1:10" ht="15" customHeight="1">
      <c r="A158" s="98"/>
      <c r="C158" s="128" t="s">
        <v>99</v>
      </c>
      <c r="E158" s="193"/>
      <c r="F158" s="193"/>
      <c r="G158" s="193"/>
      <c r="H158" s="193"/>
      <c r="I158" s="193"/>
      <c r="J158" s="196"/>
    </row>
    <row r="159" spans="1:10" ht="15" customHeight="1">
      <c r="C159" s="197" t="s">
        <v>94</v>
      </c>
      <c r="E159" s="193"/>
      <c r="F159" s="193"/>
      <c r="G159" s="193"/>
      <c r="H159" s="193"/>
      <c r="I159" s="193"/>
      <c r="J159" s="196"/>
    </row>
    <row r="160" spans="1:10" ht="15" customHeight="1">
      <c r="A160" s="98"/>
      <c r="E160" s="193"/>
      <c r="F160" s="193"/>
      <c r="G160" s="193"/>
      <c r="H160" s="193"/>
      <c r="I160" s="193"/>
      <c r="J160" s="193"/>
    </row>
    <row r="161" spans="1:10" ht="15" customHeight="1">
      <c r="A161" s="98"/>
      <c r="C161" s="198" t="s">
        <v>100</v>
      </c>
      <c r="E161" s="199"/>
      <c r="F161" s="199"/>
      <c r="G161" s="199"/>
      <c r="H161" s="199"/>
      <c r="I161" s="199"/>
      <c r="J161" s="199"/>
    </row>
    <row r="162" spans="1:10" ht="15" customHeight="1" thickBot="1">
      <c r="A162" s="98"/>
      <c r="C162" s="198" t="s">
        <v>101</v>
      </c>
      <c r="E162" s="201"/>
      <c r="F162" s="201"/>
      <c r="G162" s="201"/>
      <c r="H162" s="201"/>
      <c r="I162" s="201"/>
      <c r="J162" s="201"/>
    </row>
    <row r="163" spans="1:10" ht="15" customHeight="1" thickTop="1">
      <c r="A163" s="98"/>
      <c r="G163" s="183"/>
      <c r="H163" s="183"/>
      <c r="I163" s="183"/>
      <c r="J163" s="183"/>
    </row>
    <row r="164" spans="1:10" ht="15" customHeight="1">
      <c r="A164" s="98"/>
      <c r="G164" s="202"/>
      <c r="H164" s="194"/>
    </row>
    <row r="165" spans="1:10" ht="15" customHeight="1">
      <c r="A165" s="98"/>
      <c r="C165" s="184"/>
      <c r="H165" s="451" t="s">
        <v>331</v>
      </c>
    </row>
    <row r="166" spans="1:10" ht="15" customHeight="1">
      <c r="A166" s="98"/>
      <c r="E166" s="185" t="s">
        <v>477</v>
      </c>
      <c r="F166" s="644" t="s">
        <v>102</v>
      </c>
      <c r="G166" s="642" t="s">
        <v>74</v>
      </c>
      <c r="H166" s="186" t="s">
        <v>251</v>
      </c>
    </row>
    <row r="167" spans="1:10" ht="15" customHeight="1">
      <c r="A167" s="98"/>
      <c r="C167" s="520" t="s">
        <v>562</v>
      </c>
      <c r="D167" s="522"/>
      <c r="E167" s="521" t="s">
        <v>333</v>
      </c>
      <c r="F167" s="645"/>
      <c r="G167" s="643"/>
      <c r="H167" s="520" t="s">
        <v>333</v>
      </c>
    </row>
    <row r="168" spans="1:10" ht="15" customHeight="1">
      <c r="A168" s="98"/>
      <c r="D168" s="192"/>
      <c r="E168" s="204"/>
      <c r="F168" s="204"/>
      <c r="G168" s="204"/>
      <c r="H168" s="204"/>
    </row>
    <row r="169" spans="1:10" ht="15" customHeight="1">
      <c r="A169" s="98"/>
      <c r="C169" s="195" t="s">
        <v>556</v>
      </c>
      <c r="D169" s="192"/>
      <c r="E169" s="200"/>
      <c r="F169" s="200"/>
      <c r="G169" s="200"/>
      <c r="H169" s="200"/>
    </row>
    <row r="170" spans="1:10" ht="15" customHeight="1">
      <c r="A170" s="98"/>
      <c r="C170" s="197" t="s">
        <v>78</v>
      </c>
      <c r="D170" s="192"/>
      <c r="E170" s="200"/>
      <c r="F170" s="200"/>
      <c r="G170" s="200"/>
      <c r="H170" s="200"/>
    </row>
    <row r="171" spans="1:10" ht="15" customHeight="1">
      <c r="A171" s="98"/>
      <c r="C171" s="198" t="s">
        <v>79</v>
      </c>
      <c r="E171" s="199"/>
      <c r="F171" s="199"/>
      <c r="G171" s="199"/>
      <c r="H171" s="199"/>
    </row>
    <row r="172" spans="1:10" ht="15" customHeight="1">
      <c r="A172" s="98"/>
      <c r="D172" s="192"/>
      <c r="E172" s="200"/>
      <c r="F172" s="200"/>
      <c r="G172" s="200"/>
      <c r="H172" s="200"/>
    </row>
    <row r="173" spans="1:10" ht="15" customHeight="1">
      <c r="A173" s="98"/>
      <c r="C173" s="195" t="s">
        <v>718</v>
      </c>
      <c r="D173" s="192"/>
      <c r="E173" s="200"/>
      <c r="F173" s="200"/>
      <c r="G173" s="200"/>
      <c r="H173" s="200"/>
    </row>
    <row r="174" spans="1:10" ht="15" customHeight="1">
      <c r="A174" s="98"/>
      <c r="C174" s="197" t="s">
        <v>81</v>
      </c>
      <c r="E174" s="200"/>
      <c r="F174" s="200"/>
      <c r="G174" s="200"/>
      <c r="H174" s="200"/>
    </row>
    <row r="175" spans="1:10" ht="15" customHeight="1">
      <c r="A175" s="98"/>
      <c r="C175" s="197" t="s">
        <v>82</v>
      </c>
      <c r="E175" s="200"/>
      <c r="F175" s="200"/>
      <c r="G175" s="200"/>
      <c r="H175" s="200"/>
    </row>
    <row r="176" spans="1:10" ht="15" customHeight="1">
      <c r="A176" s="98"/>
      <c r="C176" s="128" t="s">
        <v>85</v>
      </c>
      <c r="D176" s="192"/>
      <c r="E176" s="200"/>
      <c r="F176" s="200"/>
      <c r="G176" s="200"/>
      <c r="H176" s="200"/>
    </row>
    <row r="177" spans="1:8" ht="15" customHeight="1">
      <c r="A177" s="98"/>
      <c r="C177" s="128" t="s">
        <v>86</v>
      </c>
      <c r="D177" s="192"/>
      <c r="E177" s="200"/>
      <c r="F177" s="200"/>
      <c r="G177" s="200"/>
      <c r="H177" s="200"/>
    </row>
    <row r="178" spans="1:8" ht="15" customHeight="1">
      <c r="A178" s="98"/>
      <c r="C178" s="128" t="s">
        <v>87</v>
      </c>
      <c r="D178" s="192"/>
      <c r="E178" s="200"/>
      <c r="F178" s="200"/>
      <c r="G178" s="200"/>
      <c r="H178" s="200"/>
    </row>
    <row r="179" spans="1:8" ht="15" customHeight="1">
      <c r="A179" s="98"/>
      <c r="C179" s="128" t="s">
        <v>89</v>
      </c>
      <c r="E179" s="200"/>
      <c r="F179" s="200"/>
      <c r="G179" s="200"/>
      <c r="H179" s="200"/>
    </row>
    <row r="180" spans="1:8" ht="15" customHeight="1">
      <c r="A180" s="98"/>
      <c r="C180" s="128" t="s">
        <v>91</v>
      </c>
      <c r="E180" s="200"/>
      <c r="F180" s="200"/>
      <c r="G180" s="200"/>
      <c r="H180" s="200"/>
    </row>
    <row r="181" spans="1:8" ht="15" customHeight="1">
      <c r="A181" s="98"/>
      <c r="C181" s="197" t="s">
        <v>92</v>
      </c>
      <c r="D181" s="192"/>
      <c r="E181" s="200"/>
      <c r="F181" s="200"/>
      <c r="G181" s="200"/>
      <c r="H181" s="200"/>
    </row>
    <row r="182" spans="1:8" ht="15" customHeight="1">
      <c r="A182" s="98"/>
      <c r="C182" s="197" t="s">
        <v>93</v>
      </c>
      <c r="D182" s="207"/>
      <c r="E182" s="200"/>
      <c r="F182" s="200"/>
      <c r="G182" s="200"/>
      <c r="H182" s="200"/>
    </row>
    <row r="183" spans="1:8" ht="15" customHeight="1">
      <c r="A183" s="98"/>
      <c r="C183" s="197" t="s">
        <v>94</v>
      </c>
      <c r="E183" s="200"/>
      <c r="F183" s="200"/>
      <c r="G183" s="200"/>
      <c r="H183" s="200"/>
    </row>
    <row r="184" spans="1:8" ht="15" customHeight="1">
      <c r="A184" s="98"/>
      <c r="C184" s="197" t="s">
        <v>95</v>
      </c>
      <c r="E184" s="200"/>
      <c r="F184" s="200"/>
      <c r="G184" s="200"/>
      <c r="H184" s="200"/>
    </row>
    <row r="185" spans="1:8" ht="15" customHeight="1">
      <c r="A185" s="98"/>
      <c r="E185" s="209"/>
      <c r="F185" s="209"/>
      <c r="G185" s="209"/>
      <c r="H185" s="209"/>
    </row>
    <row r="186" spans="1:8" ht="15" customHeight="1">
      <c r="A186" s="98"/>
      <c r="C186" s="198" t="s">
        <v>96</v>
      </c>
      <c r="E186" s="199"/>
      <c r="F186" s="199"/>
      <c r="G186" s="199"/>
      <c r="H186" s="199"/>
    </row>
    <row r="187" spans="1:8" ht="15" customHeight="1" thickBot="1">
      <c r="A187" s="98"/>
      <c r="C187" s="198" t="s">
        <v>103</v>
      </c>
      <c r="E187" s="210"/>
      <c r="F187" s="210"/>
      <c r="G187" s="210"/>
      <c r="H187" s="210"/>
    </row>
    <row r="188" spans="1:8" ht="15" customHeight="1" thickTop="1">
      <c r="A188" s="98"/>
      <c r="D188" s="98"/>
      <c r="E188" s="98"/>
      <c r="F188" s="98"/>
      <c r="G188" s="98"/>
      <c r="H188" s="98"/>
    </row>
    <row r="189" spans="1:8" ht="15" customHeight="1">
      <c r="A189" s="98"/>
      <c r="D189" s="98"/>
      <c r="E189" s="98"/>
      <c r="F189" s="98"/>
      <c r="G189" s="98"/>
      <c r="H189" s="98"/>
    </row>
    <row r="190" spans="1:8" ht="15" customHeight="1">
      <c r="A190" s="98"/>
      <c r="D190" s="98"/>
      <c r="E190" s="98"/>
      <c r="F190" s="98"/>
      <c r="G190" s="98"/>
      <c r="H190" s="98"/>
    </row>
    <row r="191" spans="1:8" ht="15" customHeight="1">
      <c r="A191" s="98"/>
      <c r="D191" s="98"/>
      <c r="E191" s="98"/>
      <c r="F191" s="98"/>
      <c r="G191" s="98"/>
      <c r="H191" s="98"/>
    </row>
    <row r="192" spans="1:8" ht="15" customHeight="1">
      <c r="A192" s="98"/>
      <c r="D192" s="98"/>
      <c r="E192" s="98"/>
      <c r="F192" s="98"/>
      <c r="G192" s="98"/>
      <c r="H192" s="98"/>
    </row>
    <row r="193" spans="1:8" ht="15" customHeight="1">
      <c r="A193" s="98"/>
      <c r="D193" s="98"/>
      <c r="E193" s="98"/>
      <c r="F193" s="98"/>
      <c r="G193" s="98"/>
      <c r="H193" s="98"/>
    </row>
    <row r="194" spans="1:8" ht="15" customHeight="1">
      <c r="A194" s="98"/>
      <c r="D194" s="98"/>
      <c r="E194" s="98"/>
      <c r="F194" s="98"/>
      <c r="G194" s="98"/>
      <c r="H194" s="98"/>
    </row>
    <row r="195" spans="1:8" ht="15" customHeight="1">
      <c r="A195" s="98"/>
      <c r="D195" s="98"/>
      <c r="E195" s="98"/>
      <c r="F195" s="98"/>
      <c r="G195" s="98"/>
      <c r="H195" s="98"/>
    </row>
    <row r="196" spans="1:8" ht="15" customHeight="1">
      <c r="A196" s="98"/>
      <c r="D196" s="98"/>
      <c r="E196" s="98"/>
      <c r="F196" s="98"/>
      <c r="G196" s="98"/>
      <c r="H196" s="98"/>
    </row>
    <row r="197" spans="1:8" ht="15" customHeight="1">
      <c r="A197" s="98"/>
      <c r="D197" s="98"/>
      <c r="E197" s="98"/>
      <c r="F197" s="98"/>
      <c r="G197" s="98"/>
      <c r="H197" s="98"/>
    </row>
    <row r="198" spans="1:8" ht="15" customHeight="1">
      <c r="A198" s="98"/>
      <c r="D198" s="98"/>
      <c r="E198" s="98"/>
      <c r="F198" s="98"/>
      <c r="G198" s="98"/>
      <c r="H198" s="98"/>
    </row>
    <row r="199" spans="1:8" ht="15" customHeight="1">
      <c r="A199" s="98"/>
      <c r="D199" s="98"/>
      <c r="E199" s="98"/>
      <c r="F199" s="98"/>
      <c r="G199" s="98"/>
      <c r="H199" s="98"/>
    </row>
    <row r="200" spans="1:8" ht="15" customHeight="1">
      <c r="A200" s="98"/>
      <c r="D200" s="98"/>
      <c r="E200" s="98"/>
      <c r="F200" s="98"/>
      <c r="G200" s="98"/>
      <c r="H200" s="98"/>
    </row>
    <row r="201" spans="1:8" ht="15" customHeight="1">
      <c r="A201" s="98"/>
      <c r="D201" s="98"/>
      <c r="E201" s="98"/>
      <c r="F201" s="98"/>
      <c r="G201" s="98"/>
      <c r="H201" s="98"/>
    </row>
    <row r="202" spans="1:8" ht="15" customHeight="1">
      <c r="A202" s="98"/>
      <c r="D202" s="98"/>
      <c r="E202" s="98"/>
      <c r="F202" s="98"/>
      <c r="G202" s="98"/>
      <c r="H202" s="98"/>
    </row>
    <row r="203" spans="1:8" ht="15" customHeight="1">
      <c r="A203" s="98"/>
      <c r="D203" s="98"/>
      <c r="E203" s="98"/>
      <c r="F203" s="98"/>
      <c r="G203" s="98"/>
      <c r="H203" s="98"/>
    </row>
    <row r="204" spans="1:8" ht="15" customHeight="1">
      <c r="A204" s="98"/>
      <c r="D204" s="98"/>
      <c r="E204" s="98"/>
      <c r="F204" s="98"/>
      <c r="G204" s="98"/>
      <c r="H204" s="98"/>
    </row>
    <row r="205" spans="1:8" ht="15" customHeight="1">
      <c r="A205" s="98"/>
      <c r="D205" s="98"/>
      <c r="E205" s="98"/>
      <c r="F205" s="98"/>
      <c r="G205" s="98"/>
      <c r="H205" s="98"/>
    </row>
    <row r="206" spans="1:8" ht="15" customHeight="1">
      <c r="A206" s="98"/>
      <c r="D206" s="98"/>
      <c r="E206" s="98"/>
      <c r="F206" s="98"/>
      <c r="G206" s="98"/>
      <c r="H206" s="98"/>
    </row>
    <row r="207" spans="1:8" ht="15" customHeight="1">
      <c r="A207" s="98"/>
      <c r="D207" s="98"/>
      <c r="E207" s="98"/>
      <c r="F207" s="98"/>
      <c r="G207" s="98"/>
      <c r="H207" s="98"/>
    </row>
    <row r="208" spans="1:8" ht="15" customHeight="1">
      <c r="A208" s="98"/>
      <c r="D208" s="98"/>
      <c r="E208" s="98"/>
      <c r="F208" s="98"/>
      <c r="G208" s="98"/>
      <c r="H208" s="98"/>
    </row>
    <row r="209" spans="1:8" ht="15" customHeight="1">
      <c r="A209" s="98"/>
      <c r="D209" s="98"/>
      <c r="E209" s="98"/>
      <c r="F209" s="98"/>
      <c r="G209" s="98"/>
      <c r="H209" s="98"/>
    </row>
  </sheetData>
  <mergeCells count="15">
    <mergeCell ref="C66:J66"/>
    <mergeCell ref="C129:J129"/>
    <mergeCell ref="F166:F167"/>
    <mergeCell ref="G166:G167"/>
    <mergeCell ref="F68:G68"/>
    <mergeCell ref="I68:I69"/>
    <mergeCell ref="F103:F104"/>
    <mergeCell ref="G103:G104"/>
    <mergeCell ref="F131:G131"/>
    <mergeCell ref="I131:I132"/>
    <mergeCell ref="B2:I2"/>
    <mergeCell ref="F5:G5"/>
    <mergeCell ref="I5:I6"/>
    <mergeCell ref="F40:F41"/>
    <mergeCell ref="G40:G41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&amp;L29/04/2015&amp;R&amp;F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54FAA18-0D1C-4671-829A-DE8FED604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3C376-7D98-4350-8323-574292526CD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C505E2-CB01-402C-92FB-ADB2B8AD4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23</vt:i4>
      </vt:variant>
    </vt:vector>
  </HeadingPairs>
  <TitlesOfParts>
    <vt:vector size="23" baseType="lpstr">
      <vt:lpstr>Índice</vt:lpstr>
      <vt:lpstr>N2-01-REN - Balanço EE</vt:lpstr>
      <vt:lpstr>N2-02-REN - Qtds e fatur_GGS</vt:lpstr>
      <vt:lpstr>N2-03-REN - Qtds e fatur_TEE</vt:lpstr>
      <vt:lpstr>N2-04-REN - Km e painéis</vt:lpstr>
      <vt:lpstr>N2-05-REN - Balanço</vt:lpstr>
      <vt:lpstr>N2-06-REN - DR</vt:lpstr>
      <vt:lpstr>N2-07-REN - Ativos_GGS</vt:lpstr>
      <vt:lpstr>N2-08-REN - Ativos_TEE</vt:lpstr>
      <vt:lpstr>N2-09-REN - Sub Investimento</vt:lpstr>
      <vt:lpstr>N2-10-REN - Dif e conta a p e r</vt:lpstr>
      <vt:lpstr>N2-11-REN - Vendas e Prest serv</vt:lpstr>
      <vt:lpstr>N2-12-REN - CMVMC</vt:lpstr>
      <vt:lpstr>N2-13-REN - FSE</vt:lpstr>
      <vt:lpstr>N2-14-REN - Pessoal</vt:lpstr>
      <vt:lpstr>N2-15-REN - Gastos ambientais</vt:lpstr>
      <vt:lpstr>N2-16-REN Outros gastos e rend</vt:lpstr>
      <vt:lpstr>N2-17-REN - PPEC</vt:lpstr>
      <vt:lpstr>N2-18-REN - DACP</vt:lpstr>
      <vt:lpstr>N2-19-REN - IREI</vt:lpstr>
      <vt:lpstr>N2-20-REN - SISE INFRA</vt:lpstr>
      <vt:lpstr>N2-21-REN - Obras Concl</vt:lpstr>
      <vt:lpstr>N2-22-REN - RQS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Paula Marçalo</cp:lastModifiedBy>
  <cp:lastPrinted>2019-04-08T09:04:26Z</cp:lastPrinted>
  <dcterms:created xsi:type="dcterms:W3CDTF">2011-05-10T16:45:04Z</dcterms:created>
  <dcterms:modified xsi:type="dcterms:W3CDTF">2019-09-11T16:44:12Z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